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ibanez\Desktop\ARCHIVOS PLANEACION\PLANES\2019\Plan de Acción\Versión 2.0\"/>
    </mc:Choice>
  </mc:AlternateContent>
  <bookViews>
    <workbookView xWindow="0" yWindow="0" windowWidth="20400" windowHeight="8445" tabRatio="499" firstSheet="1" activeTab="1"/>
  </bookViews>
  <sheets>
    <sheet name="cump obj" sheetId="22" state="hidden" r:id="rId1"/>
    <sheet name="PLAN DE ACCION 2.0 " sheetId="69" r:id="rId2"/>
  </sheets>
  <externalReferences>
    <externalReference r:id="rId3"/>
  </externalReferences>
  <definedNames>
    <definedName name="_xlnm._FilterDatabase" localSheetId="1" hidden="1">'PLAN DE ACCION 2.0 '!$A$9:$BE$69</definedName>
    <definedName name="ACT" localSheetId="1">#REF!</definedName>
    <definedName name="ACT">#REF!</definedName>
    <definedName name="_xlnm.Print_Area" localSheetId="1">'PLAN DE ACCION 2.0 '!$A$1:$R$69</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2.0 '!$1:$9</definedName>
    <definedName name="Z_63F2945C_D849_4075_9685_9AB0252B7EC9_.wvu.FilterData" localSheetId="1" hidden="1">'PLAN DE ACCION 2.0 '!$E$10:$R$12</definedName>
  </definedNames>
  <calcPr calcId="152511"/>
</workbook>
</file>

<file path=xl/calcChain.xml><?xml version="1.0" encoding="utf-8"?>
<calcChain xmlns="http://schemas.openxmlformats.org/spreadsheetml/2006/main">
  <c r="AD31" i="69" l="1"/>
  <c r="AE31" i="69" s="1"/>
  <c r="AF31" i="69" s="1"/>
  <c r="AA31" i="69"/>
  <c r="X31" i="69"/>
  <c r="U31" i="69"/>
  <c r="AD30" i="69"/>
  <c r="AE30" i="69" s="1"/>
  <c r="AF30" i="69" s="1"/>
  <c r="AA30" i="69"/>
  <c r="X30" i="69"/>
  <c r="U30" i="69"/>
  <c r="AD29" i="69"/>
  <c r="AE29" i="69" s="1"/>
  <c r="AF29" i="69" s="1"/>
  <c r="X29" i="69"/>
  <c r="AD28" i="69"/>
  <c r="AE28" i="69" s="1"/>
  <c r="AF28" i="69" s="1"/>
  <c r="AA28" i="69"/>
  <c r="X28" i="69"/>
  <c r="U28" i="69"/>
  <c r="AD27" i="69"/>
  <c r="AA27" i="69"/>
  <c r="AE27" i="69" s="1"/>
  <c r="AF27" i="69" s="1"/>
  <c r="X27" i="69"/>
  <c r="U27" i="69"/>
  <c r="AD26" i="69"/>
  <c r="AA26" i="69"/>
  <c r="AE26" i="69" s="1"/>
  <c r="AF26" i="69" s="1"/>
  <c r="X26" i="69"/>
  <c r="U26" i="69"/>
  <c r="AD25" i="69"/>
  <c r="AA25" i="69"/>
  <c r="AE25" i="69" s="1"/>
  <c r="AF25" i="69" s="1"/>
  <c r="X25" i="69"/>
  <c r="U25" i="69"/>
  <c r="AE21" i="69" l="1"/>
  <c r="AF21" i="69" s="1"/>
  <c r="N36" i="69" l="1"/>
  <c r="S69" i="69" l="1"/>
  <c r="S68" i="69"/>
  <c r="S67" i="69"/>
  <c r="AK12" i="69"/>
  <c r="AI12" i="69"/>
  <c r="AF12" i="69"/>
  <c r="AF10" i="69"/>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B8" i="22"/>
  <c r="C9" i="22"/>
  <c r="B9" i="22"/>
  <c r="C8" i="22"/>
  <c r="V2" i="22" l="1"/>
  <c r="D9" i="22"/>
  <c r="D8" i="22"/>
  <c r="W2" i="22" l="1"/>
  <c r="E9" i="22"/>
  <c r="E8" i="22"/>
  <c r="X2" i="22" l="1"/>
  <c r="F8" i="22"/>
  <c r="F9" i="22"/>
  <c r="Y2" i="22" l="1"/>
  <c r="G9" i="22"/>
  <c r="G8" i="22"/>
  <c r="Z2" i="22" l="1"/>
  <c r="H9" i="22"/>
  <c r="H8" i="22"/>
  <c r="AA2" i="22" l="1"/>
  <c r="I9" i="22"/>
  <c r="I8" i="22"/>
  <c r="AB2" i="22" l="1"/>
  <c r="J8" i="22"/>
  <c r="J9" i="22"/>
  <c r="AC2" i="22" l="1"/>
  <c r="K9" i="22"/>
  <c r="K8" i="22"/>
  <c r="AD2" i="22" l="1"/>
  <c r="L8" i="22"/>
  <c r="M9" i="22"/>
  <c r="M8" i="22"/>
  <c r="L9"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<sst xmlns="http://schemas.openxmlformats.org/spreadsheetml/2006/main" count="666" uniqueCount="394">
  <si>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</si>
  <si>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</si>
  <si>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</si>
  <si>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</si>
  <si>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</si>
  <si>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</si>
  <si>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</si>
  <si>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</si>
  <si>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</si>
  <si>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</si>
  <si>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</si>
  <si>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</si>
  <si>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</si>
  <si>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</si>
  <si>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</si>
  <si>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</si>
  <si>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</si>
  <si>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</si>
  <si>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</si>
  <si>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</si>
  <si>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</si>
  <si>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</si>
  <si>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</si>
  <si>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</si>
  <si>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</si>
  <si>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</si>
  <si>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</si>
  <si>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</si>
  <si>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</si>
  <si>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</si>
  <si>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</si>
  <si>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</si>
  <si>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</si>
  <si>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</si>
  <si>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</si>
  <si>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</si>
  <si>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</si>
  <si>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</si>
  <si>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</si>
  <si>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</si>
  <si>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</si>
  <si>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</si>
  <si>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</si>
  <si>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</si>
  <si>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</si>
  <si>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</si>
  <si>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</si>
  <si>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</si>
  <si>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</si>
  <si>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</si>
  <si>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</si>
  <si>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</si>
  <si>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</si>
  <si>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</si>
  <si>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</si>
  <si>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</si>
  <si>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3.1</t>
  </si>
  <si>
    <t>Medir el cumplimiento en las asesorías requeridas a la Oficina Asesora Jurídica</t>
  </si>
  <si>
    <t>3.2</t>
  </si>
  <si>
    <t>NA</t>
  </si>
  <si>
    <t>2.3</t>
  </si>
  <si>
    <t>%</t>
  </si>
  <si>
    <t>2.1</t>
  </si>
  <si>
    <t>2.4</t>
  </si>
  <si>
    <t xml:space="preserve">Eficacia </t>
  </si>
  <si>
    <t>&lt;=80%</t>
  </si>
  <si>
    <t xml:space="preserve"> -</t>
  </si>
  <si>
    <t>4.1</t>
  </si>
  <si>
    <t>4.2</t>
  </si>
  <si>
    <t>4.3</t>
  </si>
  <si>
    <t>4.4</t>
  </si>
  <si>
    <t>1.3</t>
  </si>
  <si>
    <t>1.4</t>
  </si>
  <si>
    <t>Direccionamiento Estratégico</t>
  </si>
  <si>
    <t>Dirección de Planeación</t>
  </si>
  <si>
    <t>1.1</t>
  </si>
  <si>
    <t>1.5</t>
  </si>
  <si>
    <t>5.2</t>
  </si>
  <si>
    <t>5.3</t>
  </si>
  <si>
    <t>5.1</t>
  </si>
  <si>
    <t>Oficina de Control Interno</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</si>
  <si>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</si>
  <si>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</si>
  <si>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</si>
  <si>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</si>
  <si>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</si>
  <si>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</si>
  <si>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Código formato: PDE-01-003</t>
  </si>
  <si>
    <t>Código documento: PDE-01
Versión 12.0</t>
  </si>
  <si>
    <t>Gestión Documental</t>
  </si>
  <si>
    <t>Dependencia responsable
(7)</t>
  </si>
  <si>
    <t>Denominador</t>
  </si>
  <si>
    <t>2. Fecha de seguimiento:_________________________</t>
  </si>
  <si>
    <t>Actividad (8)</t>
  </si>
  <si>
    <t>&gt;80% y &lt;90%</t>
  </si>
  <si>
    <t>&gt;=90</t>
  </si>
  <si>
    <t xml:space="preserve">Evaluación y Mejora </t>
  </si>
  <si>
    <t>Medir el cumplimiento de las actividades de sensibilización relacionadas con el enfoque hacia la prevención establecidas en la planeación de actividades de la Oficina de Control Interno.</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</si>
  <si>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</si>
  <si>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</si>
  <si>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</si>
  <si>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</si>
  <si>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Código formato: PDE-04-03
Versión 14.0</t>
  </si>
  <si>
    <t>Grado de cumplimiento  de las acciones del  Mapa de Riesgos Institucional y  por procesos</t>
  </si>
  <si>
    <t>PLAN DE ACCIÓN - VIGENCIA 2019</t>
  </si>
  <si>
    <r>
      <t xml:space="preserve">Mantener la certificación al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</si>
  <si>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el mantenimiento de la certificación al SGC.</t>
  </si>
  <si>
    <t>Medir el mantenimiento de la certificación al SGC.</t>
  </si>
  <si>
    <t>Se mantuvo la certificación al SGC?:
SI= 100%
NO = 0%</t>
  </si>
  <si>
    <t>GESTIÓN JURÍDICA</t>
  </si>
  <si>
    <t>Realizar actuaciones judiciales y extrajudiciales para ejercer la defensa de los intereses litigiosos de la Entidad.</t>
  </si>
  <si>
    <t>Nivel de cumplimiento en la representación judicial y extrajudicial de la Entidad.</t>
  </si>
  <si>
    <t>Medir el cumplimiento en la representación judicial y extrajudicial de la Entidad</t>
  </si>
  <si>
    <t>Asesorar por escrito a las dependencias y comités, en el cumplimiento de actividades propias de los procesos del sistema integrado de gestión.</t>
  </si>
  <si>
    <t>Ejecutar  las auditorías internas  establecidas en el Programa Anual de Auditorías Internas.</t>
  </si>
  <si>
    <t xml:space="preserve">31/12/2019
</t>
  </si>
  <si>
    <r>
      <t>Número de auditorías internas  realizadas * 100 / Número total de auditorías  internas aprobadas para el PAAI</t>
    </r>
    <r>
      <rPr>
        <sz val="9"/>
        <color rgb="FFFF0000"/>
        <rFont val="Cambria"/>
        <family val="1"/>
      </rPr>
      <t/>
    </r>
  </si>
  <si>
    <t>Realizar verificaciones a los planes de mejoramiento  de conformidad con los términos establecidos en la Circular periodicidad reporte de información.</t>
  </si>
  <si>
    <t>Establecer el avance en la ejecución de  los planes de mejoramiento  de conformidad con los términos establecidos en la Circular periodicidad reporte de información.</t>
  </si>
  <si>
    <t>Número de verificaciones realizadas a los planes de mejoramiento  *100 / Número total de verificaciones programadas de conformidad con los términos establecidos en la Circular vigente de periodicidad reporte de información,.</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</si>
  <si>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</si>
  <si>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t>
  </si>
  <si>
    <t>Número de verificaciones realizadas al Mapa de Riesgos por procesos  *100 / Número total de verificaciones programadas de conformidad con los términos establecidos en la Circular vigente de periodicidad reporte de información.</t>
  </si>
  <si>
    <t>Nivel de cumplimiento en la  asesoría escrita a dependencias y comités institucionales.</t>
  </si>
  <si>
    <t>Evaluar la gestión de la Entidad parra garantizar el cumplimiento de los planes y programas institucionales.</t>
  </si>
  <si>
    <t>Proceso Vigilancia y Control a la Gestión Fiscal</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</si>
  <si>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</si>
  <si>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</si>
  <si>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</si>
  <si>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</si>
  <si>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Direcciones Sectoriales de Fiscalización y Reacción Inmediata</t>
  </si>
  <si>
    <t>Cumplimiento en el traslado de hallazgos fiscales</t>
  </si>
  <si>
    <t>Tramitar las Indagaciones preliminares atendiendo lo establecido en la  Ley 610 de 2000.</t>
  </si>
  <si>
    <t>Oportunidad en el tramite de las Indagaciones Preliminares Terminadas</t>
  </si>
  <si>
    <t>Medir el tiempo que se utiliza para el trámite de la Indagación Preliminar.</t>
  </si>
  <si>
    <t>Promedio de días utilizados en el trámite de las Indagaciones Preliminares Terminadas en la Vigencia</t>
  </si>
  <si>
    <t>Días</t>
  </si>
  <si>
    <t>Tasa de Retorno del Control Fiscal</t>
  </si>
  <si>
    <t>Pesos</t>
  </si>
  <si>
    <t>Ejecutar el Plan de Auditoría Distrital vigencia 2019.</t>
  </si>
  <si>
    <t>Cumplimiento en la ejecución del Plan de auditoría Distrital 2019.</t>
  </si>
  <si>
    <t>Responsabilidad Fiscal y Jurisdicción Coactiva</t>
  </si>
  <si>
    <t>DRFJC</t>
  </si>
  <si>
    <t>Resolver los grados de consulta y recursos de apelación de los PRF</t>
  </si>
  <si>
    <t>Grados de Consulta y Recursos de Apelación de los PRF</t>
  </si>
  <si>
    <t>Resolver todos los Grados de Consulta y Recursos de Apelación de los PRF</t>
  </si>
  <si>
    <t>Nº de Consultas y Recursos Resueltos * 100 / Nº de Consultas y Recursos Recibidos 
1 mes antes</t>
  </si>
  <si>
    <t>Estudiar los Hallazgos Fiscales (HF) y/o Indagaciones Preliminares (IP)</t>
  </si>
  <si>
    <t>Estudio de HF e IP - DRFJC</t>
  </si>
  <si>
    <t>Conocer el resultado del estudio realizado a los HF e IP por parte de la DRFJC</t>
  </si>
  <si>
    <t xml:space="preserve">Cantidad de memorandos enviados para aperturar PRF más memorandos de devolución de hallazgos e indagaciones preliminares, cualquiera sea su vigencia * 100 / Inventario total de hallazgos fiscales e indagaciones preliminares radicados con anterioridad al 30 de noviembre de 2019, cualquiera sea su vigencia.  </t>
  </si>
  <si>
    <t>SPRF</t>
  </si>
  <si>
    <t>Estudio de HF e IP - SPRF</t>
  </si>
  <si>
    <t>Conocer el resultado del estudio realizado a los HF e IP por parte de la SPRF</t>
  </si>
  <si>
    <t>Cantidad de autos de apertura o autos de apertura e imputación del PRF más el número de memorandos de devolución de hallazgos e indagaciones preliminares, cualquiera sea su vigencia * 100 / Inventario total de hallazgos  fiscales e indagaciones preliminares radicados con anterioridad al 30 de  noviembre de 2019, cualquiera sea su vigencia</t>
  </si>
  <si>
    <t>SPRF y DRFJC</t>
  </si>
  <si>
    <t>Proferir decisión ejecutoriada a los 204 PRF activos de 2014, para evitar su prescripción (mientras sea legalmente posible).</t>
  </si>
  <si>
    <t>Decisiones ejecutoriadas en PRF activos 2014</t>
  </si>
  <si>
    <t>Evitar la prescripción de los PRF 2014</t>
  </si>
  <si>
    <t>Proferir 450 decisiones en los PRF (Ley 610 de 2000 y 1474 de 2011)</t>
  </si>
  <si>
    <t>Decisiones PRF</t>
  </si>
  <si>
    <t>Evitar la inactividad procesal</t>
  </si>
  <si>
    <t>N° Decisiones Proferidas en los PRF (Imputaciones, Archivo, Cesación por
.         Pago, Fallos con y Fallos Sin) * 100 / 450 Decisiones Programadas</t>
  </si>
  <si>
    <t>SJC</t>
  </si>
  <si>
    <t>Recaudar dinero de los Procesos de Jurisdicción Coactiva - PJC (mientras sea legalmente posible).</t>
  </si>
  <si>
    <t>Recaudo PJC</t>
  </si>
  <si>
    <t>Medir la efectividad del recaudo en los PJC</t>
  </si>
  <si>
    <t>Cuantía Recaudada * 100 / Cuantía Proyectada a Recaudar
($500000000)</t>
  </si>
  <si>
    <t>Ordenar a la Subdirección Financiera el traslado de los dineros y endoso de los títulos recibidos a favor de las Entidades afectadas (mientras sea legalmente posible).</t>
  </si>
  <si>
    <t>Orden de Traslado y Endoso de Títulos Valores</t>
  </si>
  <si>
    <t>Medir la ordenación de los títulos y consignaciones recibidos en los PJC</t>
  </si>
  <si>
    <t>Estudios de Economía y Política Pública</t>
  </si>
  <si>
    <t>Subdirección de Estudios Económicos y Fiscales</t>
  </si>
  <si>
    <t>Capacitar a los auditores y entes de control sobre la Cuenta Ambiental y Lineamientos 2019</t>
  </si>
  <si>
    <t>Nivel de Cumplimiento en la capacitación de Cuenta Ambiental</t>
  </si>
  <si>
    <t>Medir el cumplimiento de la capacitación en Cuenta Ambiental a los Auditores y Entes de Control</t>
  </si>
  <si>
    <t xml:space="preserve">Número de capacitaciones realizadas *100/Total de capacitaciones programadas (2)
</t>
  </si>
  <si>
    <t xml:space="preserve">Subdirecciones de:
Evaluación de Política
Pública
</t>
  </si>
  <si>
    <t xml:space="preserve">Socializar la metodología actualizada y aprobada de evaluación fiscal de la política pública.  </t>
  </si>
  <si>
    <t>Cumplimiento en la
socialización de la
metodología para la
evaluación de la política
pública distrital</t>
  </si>
  <si>
    <t>Medir la cobertura en la
socialización de la
Metodología para la
evaluación de la política
pública distrital</t>
  </si>
  <si>
    <t>Direcciones sectoriales de
Fiscalización a las que se
socializó la Metodología * 100 / Total de Direcciones Sectoriales de Fiscalización de la CB</t>
  </si>
  <si>
    <t>Dirección de EEPP
Subdirecciones</t>
  </si>
  <si>
    <t>Elaborar la Revista "Bogotá Económica", con el desarrollo de temáticas relacionadas con la realidad económica, social y ambiental de Bogotá D. C.</t>
  </si>
  <si>
    <t xml:space="preserve">Nivel de Cumplimiento en la elaboración de la Revista "Bogotá Económica"
</t>
  </si>
  <si>
    <t xml:space="preserve">Medir el cumplimiento en la elaboración de la revista "Bogotá Económica" </t>
  </si>
  <si>
    <t>Revista elaborada.
SI=100%
NO=0%</t>
  </si>
  <si>
    <t>Gestión de Tecnologías de la Información.</t>
  </si>
  <si>
    <t>Dirección de Tecnologías de la Información y las Comunicaciones</t>
  </si>
  <si>
    <t>Nivel de cumplimiento en la implementación y/o  actualización de soluciones tecnológicas.</t>
  </si>
  <si>
    <t>Medir el avance en la implementación  y/o actualización de soluciones tecnológicas que fortalezcan la infraestructura tecnológica de la CB y mejoren la gestión de los procesos.</t>
  </si>
  <si>
    <t>Número de soluciones tecnológicas implementadas  y/o  actualizadas   * 100/ Número de soluciones tecnológicas programadas a implementar y/o actualizar</t>
  </si>
  <si>
    <t xml:space="preserve"> - </t>
  </si>
  <si>
    <t>Implementar el habilitador transversal de seguridad de la información  conforme a lo establecido en la Política de Gobierno Digital, definida mediante el Decreto 1008 de 2018</t>
  </si>
  <si>
    <t>Nivel de avance del  plan de trabajo establecido para implementación del habilitador transversal de seguridad de la información en la CB.</t>
  </si>
  <si>
    <t>Medir el nivel de avance de las actividades programadas en el plan de trabajo establecido para Implementar el habilitador transversal de seguridad de la información conforme a lo establecido en la Política de Gobierno Digital (decreto 1008 de 2018).</t>
  </si>
  <si>
    <t>No. de actividades ejecutadas *100/ No. de actividades
programadas en el plan de trabajo establecido para implementar el habilitador transversal de seguridad de la información.</t>
  </si>
  <si>
    <t>Ejecutar el plan de trabajo orientado a la implementación de la Política de Gobierno Digital en los componentes TIC para el estado, TIC para la sociedad y el habilitador transversal de arquitectura, de conformidad con el Decreto 1008 de 2018.</t>
  </si>
  <si>
    <t>Nivel de cumplimiento en la implementación de la Estrategia de Gobierno Digital en la CB.</t>
  </si>
  <si>
    <t>Medir el nivel de avance en la implementación de la Política de Gobierno Digital en la CB (decreto 1008-2018  de MINTIC), de acuerdo al plan de trabajo  definido por la Dirección de TIC</t>
  </si>
  <si>
    <t>Numero de actividades ejecutadas *100  / No. total de actividades establecidas en el plan de trabajo para la implementación de la Política de Gobierno Digital en la CB.</t>
  </si>
  <si>
    <t xml:space="preserve">Atender los requerimientos efectuados por los usuarios de las dependencias de la entidad y sujetos de control cuando aplique, en lo referente a sistemas de información y equipos informáticos
</t>
  </si>
  <si>
    <t xml:space="preserve">Nivel de cumplimiento en la atención de los requerimientos presentados por los usuarios de las dependencias de la entidad y sujetos de control cuando aplique, en lo referente a sistemas de información y equipos informáticos.
</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</si>
  <si>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</si>
  <si>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</si>
  <si>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Gestión del Talento
Humano</t>
  </si>
  <si>
    <t xml:space="preserve">Subdirección de Carrera Administrativa </t>
  </si>
  <si>
    <t>Subdirección de Capacitación y Cooperación Técnica</t>
  </si>
  <si>
    <t xml:space="preserve">Desarrollar actividades de formación que incrementen las competencias y los conocimientos  de los Empleados Públicos de la Contraloria de Bogotá D.C., requeridos para el cumplimiento de sus funciones. </t>
  </si>
  <si>
    <t>Medir el cumplimiento de la realización de las Actividades  de Sensibilización</t>
  </si>
  <si>
    <t>Número de actividades de formación desarrolladas*100/Número de actividades de formación programadas en el PIC 2019 (100)</t>
  </si>
  <si>
    <t>Oficina de Asuntos Disciplinarios</t>
  </si>
  <si>
    <t>No. De boletines emitidos*100/ Total de boletines programados (4)</t>
  </si>
  <si>
    <t>Subdirección de Carrera Administrativa</t>
  </si>
  <si>
    <t xml:space="preserve">Realizar actividades de sensibilización, sobre los sistemas de evaluación del desempeño laboral, establecidos para los Servidores Públicos de la Contraloría de Bogotá, D.C.  </t>
  </si>
  <si>
    <t>Nivel de cumplimiento de  las Actividades de Sensibilización.</t>
  </si>
  <si>
    <t>No. De actividades de sensibilización realizadas*100/ Total de actividades de sensibilización programadas (8)</t>
  </si>
  <si>
    <t>-</t>
  </si>
  <si>
    <t>Subdirección de Bienestar Social</t>
  </si>
  <si>
    <t>Realizar Jornadas de sensibilización en temas de clima laboral en desarrollo del Programa de Bienestar Social y en lo relacionado con riesgo psicosocial dentro del Subsistema de Gestión de Seguridad y Salud en el Trabajo con el fin de continuar fortaleciendo la calidad de vida laboral de los servidores públicos de la Contraloría de Bogotá</t>
  </si>
  <si>
    <t>Nivel de cumplimiento de  las Jornadas de fortalecimiento de Clima Laboral</t>
  </si>
  <si>
    <t>Medir el cumplimiento de la realización de las Jornadas de fortalecimiento de Clima Laboral</t>
  </si>
  <si>
    <t xml:space="preserve">Nivel de cumplimiento de  las campañas  para la identificación de los valores y principios institucionales, su conocimiento e interiorización por parte de los todos los servidores </t>
  </si>
  <si>
    <t xml:space="preserve">Medir el cumplimiento de  las campañas  para la identificación de los valores y principios institucionales, su conocimiento e interiorización por parte de los todos los servidores </t>
  </si>
  <si>
    <t>No. de campañas ejecutadas *100/ No. Campañas    programadas.(4)</t>
  </si>
  <si>
    <t>N° PRF 2014 con decisión ejecutoriada (Archivo, Cesación por Pago, Fallos Con y Fallo Sin) - N° PRF 2014 Prescritos * 100 / 204 PRF Activos 2014</t>
  </si>
  <si>
    <t xml:space="preserve">Participación Ciudadana y Comunicación con Partes Interesadas </t>
  </si>
  <si>
    <t>Dirección de Participación Ciudadana y Desarrollo Local</t>
  </si>
  <si>
    <t>Implementación de procesos de pedagogía social formativa e ilustrativa</t>
  </si>
  <si>
    <t>Medir el cumplimiento de las actividades pedagógicas programadas.</t>
  </si>
  <si>
    <t>No. De actividades de pedagogía social ejecutadas *100 / Total de actividades de pedagogía social programadas. (130)</t>
  </si>
  <si>
    <t>Dirección de Apoyo al Despacho</t>
  </si>
  <si>
    <t>31/06/2019</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</si>
  <si>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</si>
  <si>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</si>
  <si>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 (460)</t>
  </si>
  <si>
    <t>Emitir reportes sobre las causas más frecuentes de los derechos de petición tramitados por la entidad.(3)</t>
  </si>
  <si>
    <t>Nivel de cumplimiento de los reportes que relacionan las causas mas frecuentes de los derechos de petición tramitados por la entidad.</t>
  </si>
  <si>
    <t>Medir el cumplimiento de los reportes que Sirven  de insumo al proceso de planeación del PAD y PAE de la entidad.</t>
  </si>
  <si>
    <t>No. de Reportes emitidos* 100 / Reportes programados (3)</t>
  </si>
  <si>
    <t>Emitir publicaciones que contengan el resultado de las diferentes actividades de la Contraloría de Bogotá para el apoyo técnico del control político que realiza el Concejo de Bogotá.(3)</t>
  </si>
  <si>
    <t>Nivel de cumplimiento en la emisión del Boletín Concejo &amp; Control</t>
  </si>
  <si>
    <t>Medir el cumplimiento de los boletines emitidos para Visibilizar el apoyo técnico al ejercicio del control político que la entidad le brinda al Concejo de Bogotá</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</si>
  <si>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</si>
  <si>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</si>
  <si>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</si>
  <si>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Nivel de cumplimiento de campañas de comunicación </t>
  </si>
  <si>
    <t>Verificar el cumplimiento de las campañas de comunicación.</t>
  </si>
  <si>
    <t>No. de campañas de comunicación  ejecutadas *100/ No. de campañas de comunicación programadas (6).</t>
  </si>
  <si>
    <t>Realizar encuesta con el fin de conocer la percepción de los funcionarios de la entidad frente a las campañas de comunicación, encaminadas a conocer y posicionar los canales de comunicación  de la entidad.</t>
  </si>
  <si>
    <t xml:space="preserve">Percepción de los funcionarios de la entidad frente a las campañas de comunicación </t>
  </si>
  <si>
    <t>Medir la percepción de los funcionarios sobre las campañas de comunicación de la entidad</t>
  </si>
  <si>
    <t xml:space="preserve">Oficina Asesora de Comunicaciones </t>
  </si>
  <si>
    <t>Medir el grado de percepción de los periodistas, de la gestión que adelanta la Contraloría de Bogotá, de la vigencia anterior.</t>
  </si>
  <si>
    <t>Percepción de los periodistas sobre la gestión de la entidad durante la vigencia.</t>
  </si>
  <si>
    <t xml:space="preserve">Realizar la medición de la percepción sobre la gestión que adelanta la Contraloría de Bogotá.
</t>
  </si>
  <si>
    <t>Informe "Medición de percepción de los periodistas" realizado * 100 / Informe "Medición de la percepción de los
periodistas" programado.</t>
  </si>
  <si>
    <t>Socializar los resultados de la gestión de la Contraloría y de las 20 localidades dados a conocer a través de las rendiciones de cuentas.</t>
  </si>
  <si>
    <t>Nivel de cumplimiento en la socialización de los resultados de la gestión a través de la rendición de cuentas de la Entidad.</t>
  </si>
  <si>
    <t>Medir la eficacia en la socialización de los resultados de la Rendición de Cuentas.</t>
  </si>
  <si>
    <t>Cantidad de sujetos a los que se les socializó la rendición de cuentas (Distrito y 20 Fondos de Desarrollo Local - FDL)*100/ Cantidad de sujetos a los que se rindió cuentas (Distrito y 20 Fondos de Desarrollo Local - FDL)</t>
  </si>
  <si>
    <t xml:space="preserve">2.2                                                                                                                                                                                                                                                                                                                                                                                                                                                                                                                                                     </t>
  </si>
  <si>
    <t>Desarrollar 460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</si>
  <si>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</si>
  <si>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</si>
  <si>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</si>
  <si>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</si>
  <si>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</si>
  <si>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Tramitar los pagos de las cuentas radicadas en la Subdirección Financiera.</t>
  </si>
  <si>
    <t>Promedio del tiempo de  pago de las cuentas radicadas en la Subdirección Financiera</t>
  </si>
  <si>
    <t xml:space="preserve">Promedio de tiempo utilizado en  tramitar los pagos,  desde la fecha de radicación hasta la fecha efectiva del pago </t>
  </si>
  <si>
    <t>Días hábiles</t>
  </si>
  <si>
    <t>Subdirección de Contratación</t>
  </si>
  <si>
    <t>Adelantar los procesos contractuales previstos en el Plan Anual de Adquisiciones, de acuerdo con las necesidades presentadas por cada una de las Dependencias de la entidad.</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</si>
  <si>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</si>
  <si>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</si>
  <si>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</si>
  <si>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</si>
  <si>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</si>
  <si>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 xml:space="preserve">
Efectividad</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</si>
  <si>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</si>
  <si>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</si>
  <si>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</si>
  <si>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Subdirección de Servicios Generales</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</si>
  <si>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</si>
  <si>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</si>
  <si>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</si>
  <si>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</si>
  <si>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</si>
  <si>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</si>
  <si>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Ejecutar toma física de inventarios en las dependencias de  entidad.</t>
  </si>
  <si>
    <t>Nivel de cumplimiento en la toma física de inventarios en las dependencias de  entidad.</t>
  </si>
  <si>
    <t>Medir el nivel de ejecución de la toma de inventarios por dependencias de la entidad.</t>
  </si>
  <si>
    <t>No. de dependencias inventariadas * 100% / Total de dependencias a inventariar</t>
  </si>
  <si>
    <t>Adquirir 4 vehículos para el ejercicio de la función de vigilancia y control a la gestión fiscal.</t>
  </si>
  <si>
    <t xml:space="preserve">
Nivel de cumplimiento de la adquisición de vehículos
</t>
  </si>
  <si>
    <t>Vehículos Adquiridos *100/ Total de vehículos Programados</t>
  </si>
  <si>
    <t>Medir el cumplimento en la evaluación a la gestión de la Entidad durante la vigencia</t>
  </si>
  <si>
    <t>Nivel de cumplimiento en la evaluación de la gestión de la Entidad.</t>
  </si>
  <si>
    <t>No. De  evaluaciones realzadas a la gestión institucional * 100 / No. de evaluaciones programadas a la gestión institucional</t>
  </si>
  <si>
    <t>Encuestas de comunicación ejecutada   * 100/ Encuesta de comunicación programada.</t>
  </si>
  <si>
    <t>No. sujetos de control auditados mediante cualquier modalidad de auditoría en la vigencia *100/Total de sujetos de control de la CB asignados en la resolución vigente.</t>
  </si>
  <si>
    <t>Ejecutar las actividades previstas en la etapa de consolidación y entrega del cronograma del plan de trabajo diseñado, con el fin de estudiar la necesidad de adoptar un nuevo Manual Especifico de Funciones y Competencias Laborales para los empleos de la planta de personal de la Entidad o modificar el que se encuentre vigente.</t>
  </si>
  <si>
    <t>Medir el nivel de cumplimiento en la ejecución de las actividades de la etapa de consolidación y entrega del  plan de trabajo.</t>
  </si>
  <si>
    <t>Número de actividades ejecutadas dentro del plazo establecido en el cronograma de la etapa de consolidación y entrega del plan de trabajo * 100 / Número de actividades a ejecutar según el cronograma de la etapa de consolidación y entrega  del plan de trabajo (7)</t>
  </si>
  <si>
    <t xml:space="preserve">Nivel de cumplimiento de  las Actividades de formación </t>
  </si>
  <si>
    <t>Medir la oportunidad en el tiempo de  pago de las cuentas radicadas en la Subdirección Financiera</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</si>
  <si>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</si>
  <si>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</si>
  <si>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</si>
  <si>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 xml:space="preserve">Medir la eficacia en la adquisición de los vehículos para cumplir con el ejercicio de la función de vigilancia y control a la gestión fiscal </t>
  </si>
  <si>
    <t xml:space="preserve">Adelantar acciones de sensibilización relacionadas con el enfoque hacia la prevención  de acuerdo con la   Planeación de actividades de la Oficina de Control Interno. </t>
  </si>
  <si>
    <t>Nivel de cumplimiento de las actividades de sensibilización del enfoque hacia la prevención</t>
  </si>
  <si>
    <t xml:space="preserve">Nivel de cumplimiento  del Programa de Gestión Documental - PGD durante la vigencia 2019. </t>
  </si>
  <si>
    <t xml:space="preserve">Medir el cumplimiento en la ejecución del cronograma de  actividades establecido para la  implementación del Programa de Gestión Documental - PGD durante la vigencia 2019. </t>
  </si>
  <si>
    <t xml:space="preserve">Total de Actividades ejecutadas *100/ total de actividades establecidas en el cronograma  para la  implementación del Programa de Gestión Documental - PGD durante la vigencia 2019. </t>
  </si>
  <si>
    <t>Implementar las actividades previstas en el Plan de Trabajo para la Vigencia 2019 del Sistema Integrado de Conservación - SIC en la Contraloría de Bogotá D.C.</t>
  </si>
  <si>
    <t xml:space="preserve">Nivel de cumplimiento en la Implementación del SIC. </t>
  </si>
  <si>
    <t>Medir el cumplimiento de las actividades previstas en el Plan de Trabajo para la Vigencia 2019, encaminadas a establecer el Sistema Integrado de Conservación - SIC en la Contraloría de Bogotá D.C.</t>
  </si>
  <si>
    <t>Total de actividades ejecutadas *100/ total de actividades programadas en el plan de trabajo para la vigencia 2019 del Sistema Integrado de Conservación - SIC en la Contraloría de Bogotá D.C.</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</si>
  <si>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</si>
  <si>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</si>
  <si>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Realizar encuestas con el fin de medir la percepción de los usuarios frente al servicio de préstamo de documentos.</t>
  </si>
  <si>
    <t>Nivel de satisfacción del cliente frente al servicios de préstamo de documentos</t>
  </si>
  <si>
    <t>Conocer la opinión de los usuarios en relación al servicio de préstamo de documentos</t>
  </si>
  <si>
    <t>N° de encuestas con resultado satisfactorio/
Total encuestas que califican el 
servicio de préstamo de documentos</t>
  </si>
  <si>
    <t xml:space="preserve">Ejecutar las actividades establecidas en el cronograma para implementar el Programa de Gestión Documental - PGD durante la vigencia 2019. </t>
  </si>
  <si>
    <t>Realizar visitas a los archivos de gestión del proceso con el propósito de que las transferencias cumplan con los procesos técnicos de archivo y en la fechas establecidas en el cronograma 2019.</t>
  </si>
  <si>
    <t>N° de visitas realizadas a los archivos de gestión * 100 / N° de visitas programas en el cronograma de visitas 2019</t>
  </si>
  <si>
    <t>Dirección y Subdirecciones del PEEPP</t>
  </si>
  <si>
    <t>Cumplimiento en la ejecución del Plan Anual de Estudios PAE 2019</t>
  </si>
  <si>
    <t>Medir el grado de avance y cumplimiento en la elaboración de los informes, estudios y pronunciamientos programados en el PAE por el PEEPP.</t>
  </si>
  <si>
    <t>Mínimo: &lt;80%</t>
  </si>
  <si>
    <t>Aceptable. &gt;=80 y &lt;90%.</t>
  </si>
  <si>
    <t>Satisfactorio: &gt;=90</t>
  </si>
  <si>
    <t xml:space="preserve">Implementar las oportunidades de mejora resultantes del autodiagnóstico realizado a las dimensiones del Modelo Integrado de Planeación y Gestión – MIPG, a través de un  plan de trabajo diseñado para tal fin. </t>
  </si>
  <si>
    <t>No. De actividades ejecutadas del plan de trabajo diseñado para implementar las oportunidades de mejora identificadas en el autodiagnóstico de MIPG.* 100 / No. De actividades programadas en el plan de trabajo diseñado para implementar las oportunidades de mejora identificadas en el autodiagnóstico de MIPG.</t>
  </si>
  <si>
    <t>Código documento: PDE-04
Versión 2.0</t>
  </si>
  <si>
    <t xml:space="preserve">Socializar el  Código de Integridad mediante   ejercicios participativos y campañas en los canales de comunicación interna de la Entidad, para la identificación de los valores y principios institucionales, su conocimiento e interiorización por parte de los todos los servidores </t>
  </si>
  <si>
    <t>Subdirección de Gestión del Talento Humano</t>
  </si>
  <si>
    <t xml:space="preserve">Nivel de  cumplimiento en la atención de las solicitudes presentadas ante la Subdirección de Gestión del Talento Humano. </t>
  </si>
  <si>
    <t xml:space="preserve">Medir el nivel de cumplimiento en la atención de las solicitudes de trámite presentadas ante la Subdirección de Gestión del Talento Humano. </t>
  </si>
  <si>
    <t>Aceptable. &gt;80% y &lt;90%</t>
  </si>
  <si>
    <t>Satisfactorio: &gt;=90%</t>
  </si>
  <si>
    <t>Elaborar un informe trimestral que permita medir la oportunidad en la atención de los requerimientos presentados ante la Subdirección de Gestión de Talento Humano; con el fin que sirva de insumo para la toma de decisiones y el mejoramiento continuo del proceso.</t>
  </si>
  <si>
    <t>Nivel de cumplimiento en la elaboración del informe trimestral relacionado con la oportunidad de atención de los requerimientos presentados ante la Subdirección de Gestión de Talento Humano.</t>
  </si>
  <si>
    <t>Medir la oportunidad en la atención de los requerimientos presentados ante la Subdirección de Gestión de Talento Humano.</t>
  </si>
  <si>
    <t>Informe elaborado
Si: 100%
No: 0%</t>
  </si>
  <si>
    <t>No. de actuaciones judiciales y  extrajudiciales realizadas, más número de actuaciones judiciales y extrajudiciales en trámite, dentro de los términos de Ley  * 100 /No. de actuaciones judiciales y extrajudiciales  requeridas para la representación de la Entidad dentro de los términos de ley.</t>
  </si>
  <si>
    <t>Número de asesorías atendidas dentro del período, más número de asesorías en trámite dentro del término legal * 100 /No. de solicitudes de asesorías recibidas dentro del período.</t>
  </si>
  <si>
    <t>Desarrollar 130 actividades de  pedagogía social formativa e ilustrativa.</t>
  </si>
  <si>
    <t>Nivel de  cumplimiento en la ejecución de las actividades del plan de trabajo diseñado para la implementación de la oportunidades de mejora de MIPG.</t>
  </si>
  <si>
    <t>Medir el cumplimiento en la ejecución de las actividades del plan de trabajo diseñado para la implementación de la oportunidades de mejora de MIPG.</t>
  </si>
  <si>
    <t>Elaborar  informes, estudios y pronunciamientos que apoyen técnicamente el control político, el control social y las buenas prácticas en la gestión pública distrital y permitan evaluar las finanzas, las políticas públicas, la gestión ambiental y el plan de desarrollo del Distrito Capital.</t>
  </si>
  <si>
    <t>No. De Informes, estudios y pronunciamientos comunicados al Cliente * 100 / Total de informes, estudios y pronunciamientos programados en el PAE 2019</t>
  </si>
  <si>
    <t xml:space="preserve">Atender el 100% de las solicitudes de trámite relacionadas con prima técnica, certificaciones, permisos, vacaciones y cesantías presentadas ante la Subdirección de Gestión del Talento Humano. </t>
  </si>
  <si>
    <t>No. de solicitudes de trámite relacionadas con prima técnica, certificaciones, permisos, vacaciones y cesantías  atendidas * 100 / No. de solicitudes de trámite relacionadas con prima técnica, certificaciones, permisos, vacaciones y cesantías  presentadas</t>
  </si>
  <si>
    <t>&lt;60%</t>
  </si>
  <si>
    <t>&gt;=60% y &lt; 80%</t>
  </si>
  <si>
    <t>&gt;=80%</t>
  </si>
  <si>
    <t>Tramitar el traslado de los hallazgos con incidencia fiscal, producto de las auditorías (regularidad, desempeño o visita de control fiscal) realizadas en la vigencia en los términos establecidos en los procedimientos.</t>
  </si>
  <si>
    <t>Medir el nivel de cumplimiento en el traslado de hallazgos fiscales a la DRFJC generados durante la vigencia del PAD</t>
  </si>
  <si>
    <t>No. Hallazgos fiscales determinados en la vigencia trasladados a la Dirección de RFJC  en los términos establecidos en los procedimientos * 100 / No. Hallazgos fiscales registrados en informes finales de auditoría comunicados en la vigencia.</t>
  </si>
  <si>
    <t>&gt;180</t>
  </si>
  <si>
    <t>&lt;= 180 y &gt;160</t>
  </si>
  <si>
    <t>&lt;=160</t>
  </si>
  <si>
    <t>Procesos Misionales</t>
  </si>
  <si>
    <t>Reportar los beneficios de los procesos misionales (Vigilancia y control a la gestión fiscal, Responsabilidad Fiscal y Jurisdicción Coactiva, Estudios de Economía y Política Pública) para determinar la tasa de retorno a la sociedad.</t>
  </si>
  <si>
    <t>Medir la tasa de retorno del ejercicio de vigilancia fiscal generada por los procesos misionales de la entidad.</t>
  </si>
  <si>
    <t>Valor de los beneficios generados en la vigencia por los procesos misionales / Valor del presupuesto ejecutado de la Contraloría de Bogotá, D.C. en la vigencia.</t>
  </si>
  <si>
    <t>&lt;1</t>
  </si>
  <si>
    <t>&gt;=1 y &lt;2,4</t>
  </si>
  <si>
    <t xml:space="preserve"> &gt;=2,4</t>
  </si>
  <si>
    <t>Medir el grado de cumplimiento de las auditorías programadas en el Plan de auditoría Distrital 2019.</t>
  </si>
  <si>
    <t>No. de auditorías terminadas en desarrollo del PAD 2019 * 100 / No. de actuaciones programadas en el PAD 2019.</t>
  </si>
  <si>
    <t>Despacho del Contralor Auxiliar</t>
  </si>
  <si>
    <t>Implementar una propuesta de  metodología en el uso del Big data, con el fin de fortalecer el proceso auditor para la vigilancia y control a la gestión fiscal.</t>
  </si>
  <si>
    <t>Nivel de avance en el desarrollo de la fase de implementación de una propuesta de metodología en el uso del big data.</t>
  </si>
  <si>
    <t>Medir el nivel de avance en las actividades programadas en un plan de trabajo establecido para el desarrollo de la fase de implementación de una propuesta de metodología en el uso del big data.</t>
  </si>
  <si>
    <t>No. de actividades ejecutadas *100/ No. de actividades programadas en el plan de trabajo para el desarrollo de la fase de implementación de una propuesta de metodología en el uso del big data.</t>
  </si>
  <si>
    <t>Subdirección de Análisis, Estadísticas e Indicadores</t>
  </si>
  <si>
    <t>Generar boletines y alertas que sirvan de soporte técnico y apoyo al ejercicio del control fiscal.</t>
  </si>
  <si>
    <t>Grado de cumplimiento en la emisión de boletines y alertas generadas por la Subdirección de Análisis Estadísticas e Indicadores</t>
  </si>
  <si>
    <t>Medir el grado de emisión de boletines y alertas  que sirvan de soporte técnico y apoyo al ejercicio del control fiscal.</t>
  </si>
  <si>
    <t xml:space="preserve">N° de boletines y alertas entregadas * 100 /N° de boletines y alertas programadas en la vigencia. 
</t>
  </si>
  <si>
    <t>N° de Títulos y Consignaciones Ordenados trasladar y endosar a las Entidades Afectadas * 100 // N° Títulos o Consignaciones recibidos en el Proceso Coactivo</t>
  </si>
  <si>
    <t>Nivel de cumplimiento en la ejecución de las actividades de la etapa consolidación y entrega del cronograma del plan de trabajo.</t>
  </si>
  <si>
    <t>Medir el cumplimiento de la realización de las Actividades de formación</t>
  </si>
  <si>
    <t>Nivel de cumplimiento en la  emisión de  boletines del régimen disciplinario.</t>
  </si>
  <si>
    <t>Medir el cumplimiento de la emisión de boletines del régimen disciplinario</t>
  </si>
  <si>
    <t>Implementar  y/o actualizar 8 soluciones tecnológicas (hardware y/o software) que permitan mejorar la gestión de los procesos y la generación de productos y servicios con mayor calidad y oportunidad en la Entidad.</t>
  </si>
  <si>
    <t xml:space="preserve">Jornadas de sensibilización realizadas en clima laboral*100/  Total de jornadas de sensibilización programadas en el PBS sobre clima laboral (10) </t>
  </si>
  <si>
    <t>Emitir  un boletín trimestral en materia de régimen disciplinario con el fin de orientar a los Servidores Públicos de la Contraloría de Bogotá,  para   generar consciencia y prevenir acciones disciplinables.</t>
  </si>
  <si>
    <t>1. Fecha de aprobación y/o modificación: Marzo 26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</si>
</sst>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_ * #,##0_ ;_ * \-#,##0_ ;_ * &quot;-&quot;??_ ;_ @_ "/>
    <numFmt numFmtId="166" formatCode="0.0%"/>
    <numFmt numFmtId="167" formatCode="d/mm/yyyy;@"/>
    <numFmt numFmtId="168" formatCode="#,##0_ ;\-#,##0\ "/>
    <numFmt numFmtId="169" formatCode="_-* #,##0_-;\-* #,##0_-;_-*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sz val="11"/>
      <name val="Arial"/>
      <family val="2"/>
    </font>
    <font>
      <b/>
      <sz val="10"/>
      <color rgb="FFFF0000"/>
      <name val="Arial"/>
      <family val="2"/>
    </font>
    <font>
      <sz val="12"/>
      <color rgb="FFFF0000"/>
      <name val="Arial"/>
      <family val="2"/>
    </font>
    <font>
      <b/>
      <sz val="12"/>
      <name val="Arial"/>
      <family val="2"/>
    </font>
    <font>
      <sz val="10"/>
      <name val="Arial"/>
      <family val="2"/>
    </font>
    <font>
      <sz val="10"/>
      <color indexed="10"/>
      <name val="Arial"/>
      <family val="2"/>
    </font>
    <font>
      <sz val="8"/>
      <color rgb="FFFF0000"/>
      <name val="Arial"/>
      <family val="2"/>
    </font>
    <font>
      <sz val="9"/>
      <color rgb="FFFF0000"/>
      <name val="Cambria"/>
      <family val="1"/>
    </font>
    <font>
      <sz val="12"/>
      <name val="Cambria"/>
      <family val="1"/>
    </font>
    <font>
      <sz val="11"/>
      <color rgb="FFFF0000"/>
      <name val="Arial"/>
      <family val="2"/>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indexed="10"/>
        <bgColor indexed="64"/>
      </patternFill>
    </fill>
    <fill>
      <patternFill patternType="solid">
        <fgColor theme="0"/>
        <bgColor rgb="FF000000"/>
      </patternFill>
    </fill>
    <fill>
      <patternFill patternType="solid">
        <fgColor theme="2" tint="-0.249977111117893"/>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8" tint="0.79998168889431442"/>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42">
    <xf numFmtId="0" fontId="0" fillId="0" borderId="0"/>
    <xf numFmtId="0" fontId="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13" fillId="0" borderId="0" applyFont="0" applyFill="0" applyBorder="0" applyAlignment="0" applyProtection="0"/>
    <xf numFmtId="164" fontId="8" fillId="0" borderId="0" applyFont="0" applyFill="0" applyBorder="0" applyAlignment="0" applyProtection="0"/>
    <xf numFmtId="0" fontId="8" fillId="0" borderId="0"/>
    <xf numFmtId="0" fontId="11" fillId="0" borderId="0"/>
    <xf numFmtId="0" fontId="8" fillId="0" borderId="0"/>
    <xf numFmtId="0" fontId="8" fillId="0" borderId="0"/>
    <xf numFmtId="0" fontId="13" fillId="0" borderId="0"/>
    <xf numFmtId="0" fontId="8" fillId="0" borderId="0"/>
    <xf numFmtId="0" fontId="8" fillId="0" borderId="0"/>
    <xf numFmtId="0" fontId="19" fillId="0" borderId="0"/>
    <xf numFmtId="9" fontId="3"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0" fontId="3" fillId="0" borderId="0"/>
    <xf numFmtId="0" fontId="2" fillId="0" borderId="0"/>
    <xf numFmtId="0" fontId="3" fillId="0" borderId="0"/>
    <xf numFmtId="9" fontId="3" fillId="0" borderId="0" applyFont="0" applyFill="0" applyBorder="0" applyAlignment="0" applyProtection="0"/>
    <xf numFmtId="9" fontId="25"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0" fontId="1" fillId="0" borderId="0"/>
  </cellStyleXfs>
  <cellXfs count="333">
    <xf numFmtId="0" fontId="0" fillId="0" borderId="0" xfId="0"/>
    <xf numFmtId="0" fontId="0" fillId="2" borderId="0" xfId="0" applyFill="1"/>
    <xf numFmtId="0" fontId="0" fillId="2" borderId="0" xfId="0" applyFill="1" applyBorder="1"/>
    <xf numFmtId="0" fontId="6" fillId="2" borderId="0" xfId="1" applyFill="1" applyAlignment="1" applyProtection="1"/>
    <xf numFmtId="0" fontId="5" fillId="2" borderId="1" xfId="0" applyFont="1" applyFill="1" applyBorder="1" applyAlignment="1">
      <alignment horizontal="center"/>
    </xf>
    <xf numFmtId="0" fontId="5" fillId="2" borderId="1" xfId="0" applyFont="1" applyFill="1" applyBorder="1"/>
    <xf numFmtId="0" fontId="3" fillId="2" borderId="0" xfId="0" applyFont="1" applyFill="1" applyBorder="1"/>
    <xf numFmtId="14" fontId="0" fillId="2" borderId="0" xfId="0" applyNumberFormat="1" applyFill="1"/>
    <xf numFmtId="14" fontId="9"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3" fillId="2" borderId="0" xfId="0" applyFont="1" applyFill="1"/>
    <xf numFmtId="0" fontId="3" fillId="0" borderId="0" xfId="0" applyFont="1"/>
    <xf numFmtId="9" fontId="3" fillId="2" borderId="1" xfId="18" applyFont="1" applyFill="1" applyBorder="1" applyAlignment="1">
      <alignment horizontal="center"/>
    </xf>
    <xf numFmtId="9" fontId="5" fillId="2" borderId="1" xfId="0" applyNumberFormat="1" applyFont="1" applyFill="1" applyBorder="1"/>
    <xf numFmtId="9" fontId="0" fillId="2" borderId="1" xfId="0" applyNumberFormat="1" applyFill="1" applyBorder="1" applyAlignment="1">
      <alignment horizontal="center"/>
    </xf>
    <xf numFmtId="0" fontId="7" fillId="2" borderId="0" xfId="0" applyFont="1" applyFill="1" applyAlignment="1">
      <alignment horizontal="left"/>
    </xf>
    <xf numFmtId="9" fontId="5" fillId="3" borderId="1" xfId="0" applyNumberFormat="1" applyFont="1" applyFill="1" applyBorder="1" applyAlignment="1">
      <alignment horizontal="center"/>
    </xf>
    <xf numFmtId="0" fontId="10" fillId="2" borderId="0" xfId="0" applyFont="1" applyFill="1"/>
    <xf numFmtId="0" fontId="4" fillId="0" borderId="0" xfId="0" applyFont="1" applyFill="1" applyAlignment="1" applyProtection="1">
      <alignment horizontal="justify" vertical="center"/>
    </xf>
    <xf numFmtId="0" fontId="4" fillId="0" borderId="0" xfId="0" applyFont="1" applyAlignment="1" applyProtection="1">
      <alignment horizontal="justify" vertical="center"/>
    </xf>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5" fillId="3" borderId="6" xfId="0" applyFont="1" applyFill="1" applyBorder="1" applyAlignment="1" applyProtection="1">
      <alignment vertical="center" wrapText="1"/>
    </xf>
    <xf numFmtId="0" fontId="5" fillId="3" borderId="0" xfId="0" applyFont="1" applyFill="1" applyBorder="1" applyAlignment="1" applyProtection="1">
      <alignment vertical="center" wrapText="1"/>
    </xf>
    <xf numFmtId="9" fontId="3" fillId="10" borderId="1" xfId="0" applyNumberFormat="1" applyFont="1" applyFill="1" applyBorder="1" applyAlignment="1" applyProtection="1">
      <alignment horizontal="center" vertical="center" wrapText="1"/>
    </xf>
    <xf numFmtId="9" fontId="3" fillId="0" borderId="0" xfId="0" applyNumberFormat="1" applyFont="1" applyFill="1"/>
    <xf numFmtId="0" fontId="3" fillId="0" borderId="0" xfId="0" applyFont="1" applyFill="1" applyAlignment="1" applyProtection="1">
      <alignment horizontal="justify" vertical="center"/>
    </xf>
    <xf numFmtId="0" fontId="3" fillId="0" borderId="0" xfId="0" applyFont="1" applyFill="1"/>
    <xf numFmtId="0" fontId="3" fillId="0" borderId="0" xfId="0" applyFont="1" applyFill="1" applyAlignment="1" applyProtection="1">
      <alignment horizontal="justify" vertical="center" wrapText="1"/>
    </xf>
    <xf numFmtId="0" fontId="3" fillId="0" borderId="0" xfId="0" applyFont="1" applyAlignment="1" applyProtection="1">
      <alignment horizontal="justify" vertical="center"/>
    </xf>
    <xf numFmtId="0" fontId="3" fillId="0" borderId="0" xfId="0" applyFont="1" applyAlignment="1" applyProtection="1">
      <alignment horizontal="center"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1" fillId="0" borderId="1" xfId="0" applyFont="1" applyBorder="1" applyAlignment="1">
      <alignment vertical="center" wrapText="1"/>
    </xf>
    <xf numFmtId="0" fontId="24" fillId="0" borderId="0" xfId="0" applyFont="1" applyBorder="1" applyAlignment="1">
      <alignment vertical="center" wrapText="1"/>
    </xf>
    <xf numFmtId="0" fontId="24" fillId="0" borderId="13" xfId="0" applyFont="1" applyBorder="1" applyAlignment="1">
      <alignment vertical="center" wrapText="1"/>
    </xf>
    <xf numFmtId="0" fontId="24" fillId="0" borderId="6" xfId="0" applyFont="1" applyBorder="1" applyAlignment="1">
      <alignment vertical="center" wrapText="1"/>
    </xf>
    <xf numFmtId="0" fontId="24" fillId="0" borderId="15" xfId="0" applyFont="1" applyBorder="1" applyAlignment="1">
      <alignment vertical="center" wrapText="1"/>
    </xf>
    <xf numFmtId="0" fontId="5" fillId="0" borderId="0"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18"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9" fontId="3" fillId="0" borderId="1" xfId="31" applyFont="1" applyFill="1" applyBorder="1" applyAlignment="1" applyProtection="1">
      <alignment horizontal="center" vertical="center" wrapText="1"/>
      <protection locked="0"/>
    </xf>
    <xf numFmtId="9" fontId="3" fillId="0" borderId="1" xfId="31" applyFont="1" applyFill="1" applyBorder="1" applyAlignment="1" applyProtection="1">
      <alignment horizontal="justify" vertical="center" wrapText="1"/>
    </xf>
    <xf numFmtId="9" fontId="3" fillId="10" borderId="1" xfId="31" applyFont="1" applyFill="1" applyBorder="1" applyAlignment="1" applyProtection="1">
      <alignment horizontal="center" vertical="center" wrapText="1"/>
    </xf>
    <xf numFmtId="9" fontId="4" fillId="0" borderId="0" xfId="0" applyNumberFormat="1" applyFont="1" applyAlignment="1" applyProtection="1">
      <alignment horizontal="center" vertical="center" wrapText="1"/>
    </xf>
    <xf numFmtId="0" fontId="4" fillId="13" borderId="0" xfId="0" applyFont="1" applyFill="1" applyAlignment="1" applyProtection="1">
      <alignment horizontal="center" vertical="center"/>
    </xf>
    <xf numFmtId="0" fontId="5" fillId="5" borderId="11" xfId="0" applyFont="1" applyFill="1" applyBorder="1" applyAlignment="1" applyProtection="1">
      <alignment horizontal="center" vertical="center" wrapText="1"/>
    </xf>
    <xf numFmtId="9" fontId="5" fillId="8" borderId="11"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27" fillId="0" borderId="0" xfId="0" applyFont="1" applyFill="1" applyAlignment="1" applyProtection="1">
      <alignment horizontal="center" vertical="center" wrapText="1"/>
    </xf>
    <xf numFmtId="0" fontId="27" fillId="0" borderId="0" xfId="0" applyFont="1" applyFill="1" applyAlignment="1" applyProtection="1">
      <alignment horizontal="center" vertical="center"/>
    </xf>
    <xf numFmtId="0" fontId="27" fillId="0" borderId="0" xfId="0" applyFont="1" applyFill="1" applyAlignment="1" applyProtection="1">
      <alignment horizontal="justify" vertical="center"/>
    </xf>
    <xf numFmtId="9" fontId="3" fillId="10" borderId="1" xfId="18" applyFont="1" applyFill="1" applyBorder="1" applyAlignment="1" applyProtection="1">
      <alignment horizontal="center" vertical="center" wrapText="1"/>
    </xf>
    <xf numFmtId="9" fontId="5" fillId="10" borderId="1" xfId="37" applyFont="1" applyFill="1" applyBorder="1" applyAlignment="1" applyProtection="1">
      <alignment horizontal="center" vertical="center" wrapText="1"/>
    </xf>
    <xf numFmtId="9" fontId="5" fillId="10" borderId="11" xfId="37" applyFont="1" applyFill="1" applyBorder="1" applyAlignment="1" applyProtection="1">
      <alignment horizontal="center" vertical="center" textRotation="90" wrapText="1"/>
    </xf>
    <xf numFmtId="9" fontId="5" fillId="11" borderId="11" xfId="37" applyFont="1" applyFill="1" applyBorder="1" applyAlignment="1" applyProtection="1">
      <alignment horizontal="center" vertical="center" textRotation="90" wrapText="1"/>
    </xf>
    <xf numFmtId="9" fontId="3" fillId="10" borderId="1" xfId="37" applyFont="1" applyFill="1" applyBorder="1" applyAlignment="1" applyProtection="1">
      <alignment horizontal="center" vertical="center" wrapText="1"/>
    </xf>
    <xf numFmtId="1" fontId="5" fillId="10" borderId="15" xfId="37" applyNumberFormat="1" applyFont="1" applyFill="1" applyBorder="1" applyAlignment="1" applyProtection="1">
      <alignment horizontal="center" vertical="center" wrapText="1"/>
    </xf>
    <xf numFmtId="9" fontId="5" fillId="11" borderId="15" xfId="37" applyFont="1" applyFill="1" applyBorder="1" applyAlignment="1" applyProtection="1">
      <alignment horizontal="center" vertical="center" textRotation="90" wrapText="1"/>
    </xf>
    <xf numFmtId="9" fontId="5" fillId="10" borderId="15" xfId="37" applyFont="1" applyFill="1" applyBorder="1" applyAlignment="1" applyProtection="1">
      <alignment horizontal="center" vertical="center" textRotation="90" wrapText="1"/>
    </xf>
    <xf numFmtId="9" fontId="5" fillId="17" borderId="9" xfId="37" applyFont="1" applyFill="1" applyBorder="1" applyAlignment="1" applyProtection="1">
      <alignment horizontal="center" vertical="center" wrapText="1"/>
    </xf>
    <xf numFmtId="9" fontId="5" fillId="6" borderId="9" xfId="37" applyFont="1" applyFill="1" applyBorder="1" applyAlignment="1" applyProtection="1">
      <alignment horizontal="center" vertical="center" wrapText="1"/>
    </xf>
    <xf numFmtId="1" fontId="3" fillId="0" borderId="7" xfId="37" applyNumberFormat="1" applyFont="1" applyFill="1" applyBorder="1" applyAlignment="1" applyProtection="1">
      <alignment horizontal="center" vertical="center" wrapText="1"/>
    </xf>
    <xf numFmtId="9" fontId="20" fillId="11" borderId="7" xfId="37" applyFont="1" applyFill="1" applyBorder="1" applyAlignment="1" applyProtection="1">
      <alignment horizontal="center" vertical="center" wrapText="1"/>
    </xf>
    <xf numFmtId="9" fontId="20" fillId="11" borderId="0" xfId="37" applyFont="1" applyFill="1" applyBorder="1" applyAlignment="1" applyProtection="1">
      <alignment horizontal="center" vertical="center" wrapText="1"/>
    </xf>
    <xf numFmtId="9" fontId="3" fillId="17" borderId="0" xfId="37" applyFont="1" applyFill="1" applyBorder="1" applyAlignment="1" applyProtection="1">
      <alignment horizontal="center" vertical="center" wrapText="1"/>
    </xf>
    <xf numFmtId="9" fontId="4" fillId="0" borderId="0" xfId="37" applyFont="1" applyFill="1" applyAlignment="1" applyProtection="1">
      <alignment horizontal="justify" vertical="center"/>
    </xf>
    <xf numFmtId="1" fontId="27" fillId="0" borderId="0" xfId="37" applyNumberFormat="1" applyFont="1" applyFill="1" applyAlignment="1" applyProtection="1">
      <alignment horizontal="center" vertical="center" wrapText="1"/>
    </xf>
    <xf numFmtId="1" fontId="4" fillId="0" borderId="0" xfId="37" applyNumberFormat="1" applyFont="1" applyFill="1" applyAlignment="1" applyProtection="1">
      <alignment horizontal="center" vertical="center" wrapText="1"/>
    </xf>
    <xf numFmtId="9" fontId="3" fillId="10" borderId="1" xfId="0" applyNumberFormat="1" applyFont="1" applyFill="1" applyBorder="1" applyAlignment="1">
      <alignment horizontal="center" vertical="center" wrapText="1"/>
    </xf>
    <xf numFmtId="9" fontId="3" fillId="19"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10" borderId="1" xfId="0" applyNumberFormat="1" applyFont="1" applyFill="1" applyBorder="1" applyAlignment="1">
      <alignment horizontal="center" vertical="center"/>
    </xf>
    <xf numFmtId="9" fontId="3" fillId="12" borderId="9" xfId="18" applyFont="1" applyFill="1" applyBorder="1" applyAlignment="1" applyProtection="1">
      <alignment horizontal="center" vertical="center" wrapText="1"/>
    </xf>
    <xf numFmtId="9" fontId="3" fillId="9" borderId="1" xfId="0" applyNumberFormat="1" applyFont="1" applyFill="1" applyBorder="1" applyAlignment="1" applyProtection="1">
      <alignment horizontal="center" vertical="center" wrapText="1"/>
    </xf>
    <xf numFmtId="9" fontId="3" fillId="9" borderId="1" xfId="31" applyFont="1" applyFill="1" applyBorder="1" applyAlignment="1" applyProtection="1">
      <alignment horizontal="center" vertical="center" wrapText="1"/>
    </xf>
    <xf numFmtId="9" fontId="3" fillId="10" borderId="16" xfId="31" applyFont="1" applyFill="1" applyBorder="1" applyAlignment="1" applyProtection="1">
      <alignment horizontal="center" vertical="center" wrapText="1"/>
    </xf>
    <xf numFmtId="0" fontId="3" fillId="12" borderId="9" xfId="31" applyNumberFormat="1" applyFont="1" applyFill="1" applyBorder="1" applyAlignment="1" applyProtection="1">
      <alignment horizontal="center" vertical="center" wrapText="1"/>
    </xf>
    <xf numFmtId="0" fontId="3" fillId="10" borderId="1" xfId="0" applyNumberFormat="1" applyFont="1" applyFill="1" applyBorder="1" applyAlignment="1" applyProtection="1">
      <alignment horizontal="center" vertical="center" wrapText="1"/>
    </xf>
    <xf numFmtId="9" fontId="3" fillId="10" borderId="7" xfId="18" applyFont="1" applyFill="1" applyBorder="1" applyAlignment="1" applyProtection="1">
      <alignment horizontal="center" vertical="center" wrapText="1"/>
    </xf>
    <xf numFmtId="9" fontId="3" fillId="12" borderId="1" xfId="18" applyFont="1" applyFill="1" applyBorder="1" applyAlignment="1" applyProtection="1">
      <alignment horizontal="center" vertical="center" wrapText="1"/>
    </xf>
    <xf numFmtId="9" fontId="3" fillId="9" borderId="1" xfId="18" applyFont="1" applyFill="1" applyBorder="1" applyAlignment="1" applyProtection="1">
      <alignment horizontal="center" vertical="center" wrapText="1"/>
    </xf>
    <xf numFmtId="168" fontId="3" fillId="10" borderId="7" xfId="39" applyNumberFormat="1" applyFont="1" applyFill="1" applyBorder="1" applyAlignment="1" applyProtection="1">
      <alignment horizontal="center" vertical="center" wrapText="1"/>
    </xf>
    <xf numFmtId="0" fontId="4" fillId="0" borderId="0" xfId="0" applyFont="1" applyAlignment="1" applyProtection="1">
      <alignment horizontal="justify" vertical="center" wrapText="1"/>
    </xf>
    <xf numFmtId="0" fontId="4" fillId="16" borderId="0" xfId="0" applyFont="1" applyFill="1" applyAlignment="1" applyProtection="1">
      <alignment horizontal="justify" vertical="center" wrapText="1"/>
    </xf>
    <xf numFmtId="9" fontId="3" fillId="12" borderId="1" xfId="25" applyNumberFormat="1" applyFont="1" applyFill="1" applyBorder="1" applyAlignment="1" applyProtection="1">
      <alignment horizontal="center" vertical="center" wrapText="1"/>
    </xf>
    <xf numFmtId="1" fontId="3" fillId="12" borderId="1" xfId="18" applyNumberFormat="1" applyFont="1" applyFill="1" applyBorder="1" applyAlignment="1" applyProtection="1">
      <alignment horizontal="center" vertical="center" wrapText="1"/>
    </xf>
    <xf numFmtId="1" fontId="3" fillId="12" borderId="9" xfId="18" applyNumberFormat="1" applyFont="1" applyFill="1" applyBorder="1" applyAlignment="1" applyProtection="1">
      <alignment horizontal="center" vertical="center" wrapText="1"/>
    </xf>
    <xf numFmtId="9" fontId="3" fillId="12" borderId="1" xfId="0" applyNumberFormat="1" applyFont="1" applyFill="1" applyBorder="1" applyAlignment="1" applyProtection="1">
      <alignment horizontal="center" vertical="center" wrapText="1"/>
    </xf>
    <xf numFmtId="9" fontId="3" fillId="12" borderId="9" xfId="0" applyNumberFormat="1" applyFont="1" applyFill="1" applyBorder="1" applyAlignment="1" applyProtection="1">
      <alignment horizontal="center" vertical="center" wrapText="1"/>
    </xf>
    <xf numFmtId="9" fontId="3" fillId="12" borderId="1" xfId="0" applyNumberFormat="1" applyFont="1" applyFill="1" applyBorder="1" applyAlignment="1" applyProtection="1">
      <alignment horizontal="center" vertical="center"/>
    </xf>
    <xf numFmtId="166" fontId="3" fillId="12" borderId="1" xfId="30" applyNumberFormat="1" applyFont="1" applyFill="1" applyBorder="1" applyAlignment="1">
      <alignment horizontal="center" vertical="center"/>
    </xf>
    <xf numFmtId="9" fontId="3" fillId="12" borderId="1" xfId="31" applyFont="1" applyFill="1" applyBorder="1" applyAlignment="1" applyProtection="1">
      <alignment horizontal="center" vertical="center"/>
    </xf>
    <xf numFmtId="14" fontId="5" fillId="12" borderId="1" xfId="0" applyNumberFormat="1" applyFont="1" applyFill="1" applyBorder="1" applyAlignment="1" applyProtection="1">
      <alignment horizontal="center" vertical="center" wrapText="1"/>
    </xf>
    <xf numFmtId="0" fontId="5" fillId="12" borderId="1" xfId="0" applyNumberFormat="1" applyFont="1" applyFill="1" applyBorder="1" applyAlignment="1" applyProtection="1">
      <alignment horizontal="center" vertical="center" wrapText="1"/>
    </xf>
    <xf numFmtId="1" fontId="3" fillId="12" borderId="1" xfId="26" applyNumberFormat="1" applyFont="1" applyFill="1" applyBorder="1" applyAlignment="1" applyProtection="1">
      <alignment horizontal="center" vertical="center" wrapText="1"/>
    </xf>
    <xf numFmtId="1" fontId="3" fillId="12" borderId="9" xfId="31" applyNumberFormat="1" applyFont="1" applyFill="1" applyBorder="1" applyAlignment="1" applyProtection="1">
      <alignment horizontal="center" vertical="center" wrapText="1"/>
    </xf>
    <xf numFmtId="9" fontId="3" fillId="12" borderId="9" xfId="31" applyFont="1" applyFill="1" applyBorder="1" applyAlignment="1" applyProtection="1">
      <alignment horizontal="center" vertical="center" wrapText="1"/>
    </xf>
    <xf numFmtId="9" fontId="3" fillId="9" borderId="9" xfId="0" applyNumberFormat="1" applyFont="1" applyFill="1" applyBorder="1" applyAlignment="1" applyProtection="1">
      <alignment horizontal="center" vertical="center" wrapText="1"/>
    </xf>
    <xf numFmtId="9" fontId="3" fillId="9" borderId="1" xfId="18" applyFont="1" applyFill="1" applyBorder="1" applyAlignment="1">
      <alignment horizontal="center" vertical="center" wrapText="1"/>
    </xf>
    <xf numFmtId="9" fontId="3" fillId="9" borderId="9" xfId="18"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3" fillId="9" borderId="1" xfId="0" applyNumberFormat="1" applyFont="1" applyFill="1" applyBorder="1" applyAlignment="1">
      <alignment horizontal="center" vertical="center" wrapText="1"/>
    </xf>
    <xf numFmtId="9" fontId="3" fillId="9" borderId="1" xfId="30" applyNumberFormat="1" applyFont="1" applyFill="1" applyBorder="1" applyAlignment="1">
      <alignment horizontal="center" vertical="center"/>
    </xf>
    <xf numFmtId="9" fontId="3" fillId="9" borderId="1" xfId="26" applyFont="1" applyFill="1" applyBorder="1" applyAlignment="1" applyProtection="1">
      <alignment horizontal="center" vertical="center" wrapText="1"/>
    </xf>
    <xf numFmtId="168" fontId="3" fillId="9" borderId="7" xfId="39" applyNumberFormat="1" applyFont="1" applyFill="1" applyBorder="1" applyAlignment="1" applyProtection="1">
      <alignment horizontal="center" vertical="center" wrapText="1"/>
    </xf>
    <xf numFmtId="1" fontId="3" fillId="0" borderId="7" xfId="18" applyNumberFormat="1" applyFont="1" applyFill="1" applyBorder="1" applyAlignment="1" applyProtection="1">
      <alignment horizontal="center" vertical="center" wrapText="1"/>
    </xf>
    <xf numFmtId="9" fontId="20" fillId="11" borderId="7" xfId="18" applyFont="1" applyFill="1" applyBorder="1" applyAlignment="1" applyProtection="1">
      <alignment horizontal="center" vertical="center" wrapText="1"/>
    </xf>
    <xf numFmtId="165" fontId="3" fillId="0" borderId="7" xfId="34" applyNumberFormat="1" applyFont="1" applyFill="1" applyBorder="1" applyAlignment="1" applyProtection="1">
      <alignment horizontal="center" vertical="center" wrapText="1"/>
    </xf>
    <xf numFmtId="164" fontId="20" fillId="11" borderId="7" xfId="34" applyFont="1" applyFill="1" applyBorder="1" applyAlignment="1" applyProtection="1">
      <alignment horizontal="center" vertical="center" wrapText="1"/>
    </xf>
    <xf numFmtId="9" fontId="3" fillId="17" borderId="1" xfId="18" applyFont="1" applyFill="1" applyBorder="1" applyAlignment="1" applyProtection="1">
      <alignment horizontal="center" vertical="center" wrapText="1"/>
    </xf>
    <xf numFmtId="0" fontId="29" fillId="0" borderId="1" xfId="40" applyFont="1" applyFill="1" applyBorder="1" applyAlignment="1" applyProtection="1">
      <alignment horizontal="center" vertical="center" wrapText="1"/>
      <protection locked="0"/>
    </xf>
    <xf numFmtId="49" fontId="3" fillId="0" borderId="1" xfId="18" applyNumberFormat="1" applyFont="1" applyFill="1" applyBorder="1" applyAlignment="1" applyProtection="1">
      <alignment horizontal="justify" vertical="center" wrapText="1"/>
    </xf>
    <xf numFmtId="0" fontId="22" fillId="0" borderId="9"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9" fontId="3" fillId="9" borderId="7" xfId="18"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9" borderId="1" xfId="0" applyNumberFormat="1" applyFont="1" applyFill="1" applyBorder="1" applyAlignment="1" applyProtection="1">
      <alignment horizontal="center" vertical="center" wrapText="1"/>
    </xf>
    <xf numFmtId="0" fontId="3" fillId="9" borderId="9" xfId="0" applyNumberFormat="1" applyFont="1" applyFill="1" applyBorder="1" applyAlignment="1" applyProtection="1">
      <alignment horizontal="center" vertical="center" wrapText="1"/>
    </xf>
    <xf numFmtId="0" fontId="3" fillId="9" borderId="1" xfId="0" applyFont="1" applyFill="1" applyBorder="1" applyAlignment="1" applyProtection="1">
      <alignment horizontal="center" vertical="center"/>
    </xf>
    <xf numFmtId="1" fontId="3" fillId="9" borderId="1" xfId="0" applyNumberFormat="1" applyFont="1" applyFill="1" applyBorder="1" applyAlignment="1" applyProtection="1">
      <alignment horizontal="center" vertical="center" wrapText="1"/>
    </xf>
    <xf numFmtId="9" fontId="3" fillId="12" borderId="7" xfId="31" applyFont="1" applyFill="1" applyBorder="1" applyAlignment="1" applyProtection="1">
      <alignment horizontal="center" vertical="center" wrapText="1"/>
    </xf>
    <xf numFmtId="9" fontId="3" fillId="9" borderId="7" xfId="31" applyFont="1" applyFill="1" applyBorder="1" applyAlignment="1" applyProtection="1">
      <alignment horizontal="center" vertical="center" wrapText="1"/>
    </xf>
    <xf numFmtId="9" fontId="3" fillId="9" borderId="9" xfId="31" applyFont="1" applyFill="1" applyBorder="1" applyAlignment="1" applyProtection="1">
      <alignment horizontal="center" vertical="center" wrapText="1"/>
    </xf>
    <xf numFmtId="9" fontId="3" fillId="10" borderId="1" xfId="31" applyNumberFormat="1" applyFont="1" applyFill="1" applyBorder="1" applyAlignment="1" applyProtection="1">
      <alignment horizontal="center" vertical="center" wrapText="1"/>
    </xf>
    <xf numFmtId="10" fontId="3" fillId="10" borderId="1" xfId="18" applyNumberFormat="1" applyFont="1" applyFill="1" applyBorder="1" applyAlignment="1" applyProtection="1">
      <alignment horizontal="center" vertical="center" wrapText="1"/>
    </xf>
    <xf numFmtId="9" fontId="3" fillId="10" borderId="1" xfId="18" applyNumberFormat="1" applyFont="1" applyFill="1" applyBorder="1" applyAlignment="1" applyProtection="1">
      <alignment horizontal="center" vertical="center" wrapText="1"/>
    </xf>
    <xf numFmtId="9" fontId="3" fillId="10" borderId="7" xfId="18" applyNumberFormat="1" applyFont="1" applyFill="1" applyBorder="1" applyAlignment="1" applyProtection="1">
      <alignment horizontal="center" vertical="center" wrapText="1"/>
    </xf>
    <xf numFmtId="9" fontId="3" fillId="10" borderId="9" xfId="18" applyNumberFormat="1" applyFont="1" applyFill="1" applyBorder="1" applyAlignment="1" applyProtection="1">
      <alignment horizontal="center" vertical="center" wrapText="1"/>
    </xf>
    <xf numFmtId="9" fontId="3" fillId="10" borderId="1" xfId="18" applyFont="1" applyFill="1" applyBorder="1" applyAlignment="1">
      <alignment horizontal="center" vertical="center"/>
    </xf>
    <xf numFmtId="9" fontId="3" fillId="10" borderId="1" xfId="30" applyNumberFormat="1" applyFont="1" applyFill="1" applyBorder="1" applyAlignment="1">
      <alignment horizontal="center" vertical="center"/>
    </xf>
    <xf numFmtId="9" fontId="3" fillId="10" borderId="9" xfId="18" applyFont="1" applyFill="1" applyBorder="1" applyAlignment="1" applyProtection="1">
      <alignment horizontal="center" vertical="center" wrapText="1"/>
    </xf>
    <xf numFmtId="9" fontId="3" fillId="10" borderId="15" xfId="18" applyFont="1" applyFill="1" applyBorder="1" applyAlignment="1" applyProtection="1">
      <alignment horizontal="center" vertical="center" wrapText="1"/>
    </xf>
    <xf numFmtId="9" fontId="3" fillId="10" borderId="1" xfId="18" applyFont="1" applyFill="1" applyBorder="1" applyAlignment="1">
      <alignment horizontal="center" vertical="center" wrapText="1"/>
    </xf>
    <xf numFmtId="9" fontId="3" fillId="10" borderId="18" xfId="18" applyFont="1" applyFill="1" applyBorder="1" applyAlignment="1" applyProtection="1">
      <alignment horizontal="center" vertical="center" wrapText="1"/>
    </xf>
    <xf numFmtId="1" fontId="3" fillId="10" borderId="1" xfId="31"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horizontal="justify" vertical="center"/>
    </xf>
    <xf numFmtId="9" fontId="23" fillId="0" borderId="1" xfId="31" applyFont="1" applyFill="1" applyBorder="1" applyAlignment="1" applyProtection="1">
      <alignment horizontal="center" vertical="center" wrapText="1"/>
    </xf>
    <xf numFmtId="0" fontId="23" fillId="0" borderId="1" xfId="31" applyNumberFormat="1" applyFont="1" applyFill="1" applyBorder="1" applyAlignment="1" applyProtection="1">
      <alignment horizontal="center" vertical="center" wrapText="1"/>
    </xf>
    <xf numFmtId="165" fontId="3" fillId="10" borderId="1" xfId="38" applyNumberFormat="1" applyFont="1" applyFill="1" applyBorder="1" applyAlignment="1">
      <alignment horizontal="center" vertical="center" wrapText="1"/>
    </xf>
    <xf numFmtId="169" fontId="23" fillId="0" borderId="1" xfId="31" applyNumberFormat="1" applyFont="1" applyFill="1" applyBorder="1" applyAlignment="1" applyProtection="1">
      <alignment horizontal="center" vertical="center" wrapText="1"/>
    </xf>
    <xf numFmtId="166" fontId="3" fillId="19" borderId="1" xfId="0" applyNumberFormat="1" applyFont="1" applyFill="1" applyBorder="1" applyAlignment="1">
      <alignment horizontal="center" vertical="center" wrapText="1"/>
    </xf>
    <xf numFmtId="166" fontId="3" fillId="10" borderId="1" xfId="0" applyNumberFormat="1" applyFont="1" applyFill="1" applyBorder="1" applyAlignment="1">
      <alignment horizontal="center" vertical="center" wrapText="1"/>
    </xf>
    <xf numFmtId="1" fontId="20" fillId="14" borderId="1" xfId="37" applyNumberFormat="1" applyFont="1" applyFill="1" applyBorder="1" applyAlignment="1" applyProtection="1">
      <alignment horizontal="center" vertical="center" wrapText="1"/>
    </xf>
    <xf numFmtId="9" fontId="3" fillId="10" borderId="11" xfId="0" applyNumberFormat="1" applyFont="1" applyFill="1" applyBorder="1" applyAlignment="1">
      <alignment horizontal="center" vertical="center" wrapText="1"/>
    </xf>
    <xf numFmtId="10" fontId="3" fillId="0" borderId="1" xfId="0" applyNumberFormat="1" applyFont="1" applyBorder="1" applyAlignment="1" applyProtection="1">
      <alignment horizontal="center" vertical="center"/>
    </xf>
    <xf numFmtId="1" fontId="20" fillId="20" borderId="1" xfId="31" applyNumberFormat="1" applyFont="1" applyFill="1" applyBorder="1" applyAlignment="1" applyProtection="1">
      <alignment horizontal="center" vertical="center" wrapText="1"/>
    </xf>
    <xf numFmtId="9" fontId="23" fillId="11" borderId="7" xfId="31" applyFont="1" applyFill="1" applyBorder="1" applyAlignment="1" applyProtection="1">
      <alignment horizontal="center" vertical="center" wrapText="1"/>
    </xf>
    <xf numFmtId="1" fontId="23" fillId="0" borderId="7" xfId="31" applyNumberFormat="1"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protection locked="0"/>
    </xf>
    <xf numFmtId="49" fontId="20" fillId="0" borderId="16" xfId="31" applyNumberFormat="1" applyFont="1" applyFill="1" applyBorder="1" applyAlignment="1" applyProtection="1">
      <alignment horizontal="justify" vertical="top" wrapText="1"/>
    </xf>
    <xf numFmtId="9" fontId="20" fillId="0" borderId="0" xfId="0" applyNumberFormat="1" applyFont="1" applyFill="1"/>
    <xf numFmtId="9" fontId="30" fillId="21" borderId="1" xfId="28" applyNumberFormat="1" applyFont="1" applyFill="1" applyBorder="1" applyAlignment="1" applyProtection="1">
      <alignment horizontal="center" vertical="center" wrapText="1"/>
    </xf>
    <xf numFmtId="0" fontId="30" fillId="21" borderId="1" xfId="28" applyFont="1" applyFill="1" applyBorder="1" applyAlignment="1" applyProtection="1">
      <alignment horizontal="center" vertical="center" wrapText="1"/>
    </xf>
    <xf numFmtId="0" fontId="30" fillId="21" borderId="16" xfId="28"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10" fontId="20" fillId="0" borderId="16" xfId="31" applyNumberFormat="1" applyFont="1" applyFill="1" applyBorder="1" applyAlignment="1" applyProtection="1">
      <alignment horizontal="justify" vertical="center" wrapText="1"/>
    </xf>
    <xf numFmtId="9" fontId="20" fillId="0" borderId="0" xfId="37" applyFont="1" applyFill="1"/>
    <xf numFmtId="169" fontId="23" fillId="0" borderId="7" xfId="39" applyNumberFormat="1" applyFont="1" applyFill="1" applyBorder="1" applyAlignment="1" applyProtection="1">
      <alignment horizontal="center" vertical="center" wrapText="1"/>
    </xf>
    <xf numFmtId="1" fontId="20" fillId="16" borderId="1" xfId="37" applyNumberFormat="1" applyFont="1" applyFill="1" applyBorder="1" applyAlignment="1" applyProtection="1">
      <alignment horizontal="center" vertical="center" wrapText="1"/>
    </xf>
    <xf numFmtId="2" fontId="23" fillId="11" borderId="7" xfId="31" applyNumberFormat="1" applyFont="1" applyFill="1" applyBorder="1" applyAlignment="1" applyProtection="1">
      <alignment horizontal="center" vertical="center" wrapText="1"/>
    </xf>
    <xf numFmtId="49" fontId="20" fillId="0" borderId="16" xfId="31" applyNumberFormat="1" applyFont="1" applyFill="1" applyBorder="1" applyAlignment="1" applyProtection="1">
      <alignment horizontal="justify" vertical="center" wrapText="1"/>
    </xf>
    <xf numFmtId="9" fontId="30" fillId="22" borderId="1" xfId="28" applyNumberFormat="1" applyFont="1" applyFill="1" applyBorder="1" applyAlignment="1" applyProtection="1">
      <alignment horizontal="center" vertical="center" wrapText="1"/>
    </xf>
    <xf numFmtId="0" fontId="30" fillId="22" borderId="1" xfId="28" applyFont="1" applyFill="1" applyBorder="1" applyAlignment="1" applyProtection="1">
      <alignment horizontal="center" vertical="center" wrapText="1"/>
    </xf>
    <xf numFmtId="1" fontId="20" fillId="0" borderId="1" xfId="37" applyNumberFormat="1" applyFont="1" applyFill="1" applyBorder="1" applyAlignment="1" applyProtection="1">
      <alignment horizontal="center" vertical="center" wrapText="1"/>
    </xf>
    <xf numFmtId="9" fontId="30" fillId="0" borderId="1" xfId="28" applyNumberFormat="1" applyFont="1" applyFill="1" applyBorder="1" applyAlignment="1" applyProtection="1">
      <alignment horizontal="center" vertical="center" wrapText="1"/>
    </xf>
    <xf numFmtId="0" fontId="30" fillId="0" borderId="1" xfId="28" applyFont="1" applyFill="1" applyBorder="1" applyAlignment="1" applyProtection="1">
      <alignment horizontal="center" vertical="center" wrapText="1"/>
    </xf>
    <xf numFmtId="9" fontId="30" fillId="0" borderId="16" xfId="28" applyNumberFormat="1" applyFont="1" applyFill="1" applyBorder="1" applyAlignment="1" applyProtection="1">
      <alignment horizontal="center" vertical="center" wrapText="1"/>
    </xf>
    <xf numFmtId="1" fontId="20" fillId="20" borderId="1" xfId="37" applyNumberFormat="1" applyFont="1" applyFill="1" applyBorder="1" applyAlignment="1" applyProtection="1">
      <alignment horizontal="center" vertical="center" wrapText="1"/>
    </xf>
    <xf numFmtId="0" fontId="23" fillId="0" borderId="1" xfId="37" applyNumberFormat="1" applyFont="1" applyFill="1" applyBorder="1" applyAlignment="1" applyProtection="1">
      <alignment horizontal="center" vertical="center" wrapText="1"/>
    </xf>
    <xf numFmtId="0" fontId="20" fillId="0" borderId="0" xfId="0" applyFont="1" applyFill="1" applyAlignment="1" applyProtection="1">
      <alignment horizontal="justify" vertical="center"/>
    </xf>
    <xf numFmtId="0" fontId="20" fillId="20" borderId="11" xfId="0" applyFont="1" applyFill="1" applyBorder="1" applyAlignment="1" applyProtection="1">
      <alignment horizontal="center" vertical="center" wrapText="1"/>
    </xf>
    <xf numFmtId="9" fontId="23" fillId="11" borderId="4" xfId="31" applyFont="1" applyFill="1" applyBorder="1" applyAlignment="1" applyProtection="1">
      <alignment horizontal="center" vertical="center" wrapText="1"/>
    </xf>
    <xf numFmtId="1" fontId="23" fillId="0" borderId="4" xfId="31" applyNumberFormat="1" applyFont="1" applyFill="1" applyBorder="1" applyAlignment="1" applyProtection="1">
      <alignment horizontal="center" vertical="center" wrapText="1"/>
    </xf>
    <xf numFmtId="9" fontId="23" fillId="0" borderId="4" xfId="31" applyNumberFormat="1" applyFont="1" applyFill="1" applyBorder="1" applyAlignment="1" applyProtection="1">
      <alignment horizontal="center" vertical="center" wrapText="1"/>
    </xf>
    <xf numFmtId="0" fontId="23" fillId="0" borderId="11" xfId="37" applyNumberFormat="1"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protection locked="0"/>
    </xf>
    <xf numFmtId="49" fontId="20" fillId="0" borderId="17" xfId="31" applyNumberFormat="1" applyFont="1" applyFill="1" applyBorder="1" applyAlignment="1" applyProtection="1">
      <alignment horizontal="justify" vertical="center" wrapText="1"/>
    </xf>
    <xf numFmtId="0" fontId="20" fillId="20" borderId="1" xfId="0" applyFont="1" applyFill="1" applyBorder="1" applyAlignment="1" applyProtection="1">
      <alignment horizontal="center" vertical="center" wrapText="1"/>
    </xf>
    <xf numFmtId="9" fontId="23" fillId="11" borderId="1" xfId="31" applyFont="1" applyFill="1" applyBorder="1" applyAlignment="1" applyProtection="1">
      <alignment horizontal="center" vertical="center" wrapText="1"/>
    </xf>
    <xf numFmtId="1" fontId="23" fillId="0" borderId="1" xfId="31" applyNumberFormat="1" applyFont="1" applyFill="1" applyBorder="1" applyAlignment="1" applyProtection="1">
      <alignment horizontal="center" vertical="center" wrapText="1"/>
    </xf>
    <xf numFmtId="9" fontId="23" fillId="0" borderId="1" xfId="31" applyNumberFormat="1" applyFont="1" applyFill="1" applyBorder="1" applyAlignment="1" applyProtection="1">
      <alignment horizontal="center" vertical="center" wrapText="1"/>
    </xf>
    <xf numFmtId="49" fontId="20" fillId="0" borderId="1" xfId="31" applyNumberFormat="1" applyFont="1" applyFill="1" applyBorder="1" applyAlignment="1" applyProtection="1">
      <alignment horizontal="justify" vertical="center" wrapText="1"/>
    </xf>
    <xf numFmtId="0" fontId="27" fillId="0" borderId="0" xfId="0" applyFont="1" applyAlignment="1" applyProtection="1">
      <alignment horizontal="justify" vertical="center"/>
    </xf>
    <xf numFmtId="0" fontId="4" fillId="10" borderId="1" xfId="0" applyFont="1" applyFill="1" applyBorder="1" applyAlignment="1" applyProtection="1">
      <alignment horizontal="center" vertical="center" wrapText="1"/>
    </xf>
    <xf numFmtId="9" fontId="3" fillId="0" borderId="1" xfId="31" applyFont="1" applyFill="1" applyBorder="1" applyAlignment="1" applyProtection="1">
      <alignment horizontal="center" vertical="center" wrapText="1"/>
    </xf>
    <xf numFmtId="9" fontId="3" fillId="12" borderId="1" xfId="0" applyNumberFormat="1" applyFont="1" applyFill="1" applyBorder="1" applyAlignment="1">
      <alignment horizontal="center" vertical="center" wrapText="1"/>
    </xf>
    <xf numFmtId="9" fontId="3" fillId="12" borderId="1" xfId="18" applyNumberFormat="1" applyFont="1" applyFill="1" applyBorder="1" applyAlignment="1" applyProtection="1">
      <alignment horizontal="center" vertical="center" wrapText="1"/>
    </xf>
    <xf numFmtId="9" fontId="3" fillId="12" borderId="9" xfId="18" applyNumberFormat="1" applyFont="1" applyFill="1" applyBorder="1" applyAlignment="1" applyProtection="1">
      <alignment horizontal="center" vertical="center" wrapText="1"/>
    </xf>
    <xf numFmtId="0" fontId="9" fillId="10" borderId="1" xfId="0" applyFont="1" applyFill="1" applyBorder="1" applyAlignment="1" applyProtection="1">
      <alignment horizontal="center" vertical="center" wrapText="1"/>
    </xf>
    <xf numFmtId="0" fontId="9" fillId="10" borderId="1" xfId="0" applyFont="1" applyFill="1" applyBorder="1" applyAlignment="1" applyProtection="1">
      <alignment horizontal="justify" vertical="center" wrapText="1"/>
    </xf>
    <xf numFmtId="14" fontId="9" fillId="10" borderId="1" xfId="0" applyNumberFormat="1" applyFont="1" applyFill="1" applyBorder="1" applyAlignment="1" applyProtection="1">
      <alignment horizontal="center" vertical="center" wrapText="1"/>
    </xf>
    <xf numFmtId="9" fontId="9" fillId="10" borderId="1" xfId="37" applyFont="1" applyFill="1" applyBorder="1" applyAlignment="1" applyProtection="1">
      <alignment horizontal="justify" vertical="center" wrapText="1"/>
    </xf>
    <xf numFmtId="0" fontId="9" fillId="10" borderId="5" xfId="0" applyFont="1" applyFill="1" applyBorder="1" applyAlignment="1" applyProtection="1">
      <alignment horizontal="center" vertical="center" wrapText="1"/>
    </xf>
    <xf numFmtId="0" fontId="9" fillId="10" borderId="9" xfId="0" applyFont="1" applyFill="1" applyBorder="1" applyAlignment="1" applyProtection="1">
      <alignment horizontal="justify" vertical="center" wrapText="1"/>
    </xf>
    <xf numFmtId="14" fontId="9" fillId="10" borderId="9" xfId="0" applyNumberFormat="1" applyFont="1" applyFill="1" applyBorder="1" applyAlignment="1" applyProtection="1">
      <alignment horizontal="center" vertical="center" wrapText="1"/>
    </xf>
    <xf numFmtId="9" fontId="9" fillId="10" borderId="15" xfId="18" applyFont="1" applyFill="1" applyBorder="1" applyAlignment="1" applyProtection="1">
      <alignment horizontal="justify" vertical="center" wrapText="1"/>
    </xf>
    <xf numFmtId="0" fontId="9" fillId="10" borderId="1" xfId="0" applyFont="1" applyFill="1" applyBorder="1" applyAlignment="1" applyProtection="1">
      <alignment horizontal="justify" vertical="center"/>
    </xf>
    <xf numFmtId="0" fontId="9" fillId="10" borderId="1" xfId="0" applyNumberFormat="1" applyFont="1" applyFill="1" applyBorder="1" applyAlignment="1" applyProtection="1">
      <alignment horizontal="center" vertical="center" wrapText="1"/>
    </xf>
    <xf numFmtId="0" fontId="9" fillId="10" borderId="1" xfId="0" applyNumberFormat="1" applyFont="1" applyFill="1" applyBorder="1" applyAlignment="1">
      <alignment horizontal="center" vertical="center" wrapText="1"/>
    </xf>
    <xf numFmtId="0" fontId="9" fillId="10" borderId="1" xfId="0" applyNumberFormat="1" applyFont="1" applyFill="1" applyBorder="1" applyAlignment="1">
      <alignment horizontal="justify" vertical="center" wrapText="1"/>
    </xf>
    <xf numFmtId="167" fontId="9" fillId="10" borderId="1" xfId="0" applyNumberFormat="1" applyFont="1" applyFill="1" applyBorder="1" applyAlignment="1" applyProtection="1">
      <alignment horizontal="center" vertical="center" wrapText="1"/>
    </xf>
    <xf numFmtId="0" fontId="9" fillId="10" borderId="1" xfId="0" applyNumberFormat="1" applyFont="1" applyFill="1" applyBorder="1" applyAlignment="1" applyProtection="1">
      <alignment horizontal="justify" vertical="center" wrapText="1"/>
    </xf>
    <xf numFmtId="0" fontId="9" fillId="10" borderId="9" xfId="0" applyNumberFormat="1" applyFont="1" applyFill="1" applyBorder="1" applyAlignment="1" applyProtection="1">
      <alignment horizontal="center" vertical="center" wrapText="1"/>
    </xf>
    <xf numFmtId="0" fontId="9" fillId="10" borderId="9" xfId="0" applyNumberFormat="1" applyFont="1" applyFill="1" applyBorder="1" applyAlignment="1">
      <alignment horizontal="center" vertical="center" wrapText="1"/>
    </xf>
    <xf numFmtId="0" fontId="9" fillId="10" borderId="9" xfId="0" applyNumberFormat="1" applyFont="1" applyFill="1" applyBorder="1" applyAlignment="1">
      <alignment horizontal="justify" vertical="center" wrapText="1"/>
    </xf>
    <xf numFmtId="0" fontId="9" fillId="10" borderId="9" xfId="40" applyNumberFormat="1" applyFont="1" applyFill="1" applyBorder="1" applyAlignment="1" applyProtection="1">
      <alignment horizontal="justify" vertical="center" wrapText="1"/>
      <protection locked="0"/>
    </xf>
    <xf numFmtId="0" fontId="9" fillId="3" borderId="1" xfId="0" applyFont="1" applyFill="1" applyBorder="1" applyAlignment="1" applyProtection="1">
      <alignment horizontal="center" vertical="center" wrapText="1"/>
    </xf>
    <xf numFmtId="0" fontId="9" fillId="0" borderId="9" xfId="0" applyFont="1" applyFill="1" applyBorder="1" applyAlignment="1" applyProtection="1">
      <alignment horizontal="justify" vertical="center" wrapText="1"/>
    </xf>
    <xf numFmtId="0" fontId="9" fillId="0" borderId="9" xfId="0" applyFont="1" applyFill="1" applyBorder="1" applyAlignment="1">
      <alignment horizontal="justify" vertical="center" wrapText="1"/>
    </xf>
    <xf numFmtId="14" fontId="9" fillId="0" borderId="9" xfId="0" applyNumberFormat="1" applyFont="1" applyFill="1" applyBorder="1" applyAlignment="1">
      <alignment horizontal="center" vertical="center" wrapText="1"/>
    </xf>
    <xf numFmtId="0" fontId="9" fillId="10" borderId="1" xfId="0" applyFont="1" applyFill="1" applyBorder="1" applyAlignment="1">
      <alignment horizontal="justify" vertical="center" wrapText="1"/>
    </xf>
    <xf numFmtId="14" fontId="9" fillId="10"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14" fontId="9" fillId="10" borderId="1" xfId="27" applyNumberFormat="1" applyFont="1" applyFill="1" applyBorder="1" applyAlignment="1" applyProtection="1">
      <alignment horizontal="center" vertical="center" wrapText="1"/>
    </xf>
    <xf numFmtId="9" fontId="9" fillId="10" borderId="1" xfId="27"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pplyProtection="1">
      <alignment horizontal="justify" vertical="center" wrapText="1"/>
    </xf>
    <xf numFmtId="0" fontId="9" fillId="19" borderId="1" xfId="0" applyFont="1" applyFill="1" applyBorder="1" applyAlignment="1" applyProtection="1">
      <alignment horizontal="center" vertical="center" wrapText="1"/>
    </xf>
    <xf numFmtId="9" fontId="9" fillId="19" borderId="1" xfId="27" applyFont="1" applyFill="1" applyBorder="1" applyAlignment="1" applyProtection="1">
      <alignment horizontal="center" vertical="center" wrapText="1"/>
    </xf>
    <xf numFmtId="0" fontId="9" fillId="10" borderId="11" xfId="0" applyFont="1" applyFill="1" applyBorder="1" applyAlignment="1" applyProtection="1">
      <alignment horizontal="center" vertical="center" wrapText="1"/>
    </xf>
    <xf numFmtId="0" fontId="9" fillId="10" borderId="11" xfId="0" applyFont="1" applyFill="1" applyBorder="1" applyAlignment="1">
      <alignment horizontal="justify" vertical="center" wrapText="1"/>
    </xf>
    <xf numFmtId="14" fontId="9" fillId="10" borderId="11" xfId="27" applyNumberFormat="1" applyFont="1" applyFill="1" applyBorder="1" applyAlignment="1" applyProtection="1">
      <alignment horizontal="center" vertical="center" wrapText="1"/>
    </xf>
    <xf numFmtId="0" fontId="9" fillId="10" borderId="11" xfId="0" applyFont="1" applyFill="1" applyBorder="1" applyAlignment="1">
      <alignment horizontal="center" vertical="center"/>
    </xf>
    <xf numFmtId="9" fontId="9" fillId="0" borderId="11" xfId="0" applyNumberFormat="1" applyFont="1" applyFill="1" applyBorder="1" applyAlignment="1" applyProtection="1">
      <alignment horizontal="justify" vertical="center" wrapText="1"/>
    </xf>
    <xf numFmtId="0" fontId="9" fillId="10" borderId="1" xfId="0" applyFont="1" applyFill="1" applyBorder="1" applyAlignment="1">
      <alignment horizontal="center" vertical="center"/>
    </xf>
    <xf numFmtId="0" fontId="9" fillId="10" borderId="1" xfId="0" applyFont="1" applyFill="1" applyBorder="1" applyAlignment="1" applyProtection="1">
      <alignment horizontal="center" vertical="center"/>
    </xf>
    <xf numFmtId="0" fontId="9" fillId="10" borderId="1" xfId="30" applyFont="1" applyFill="1" applyBorder="1" applyAlignment="1" applyProtection="1">
      <alignment horizontal="justify" vertical="center" wrapText="1"/>
    </xf>
    <xf numFmtId="0" fontId="9" fillId="10" borderId="1" xfId="30" applyFont="1" applyFill="1" applyBorder="1" applyAlignment="1" applyProtection="1">
      <alignment horizontal="center" vertical="center"/>
    </xf>
    <xf numFmtId="0" fontId="9" fillId="10" borderId="1" xfId="30" applyFont="1" applyFill="1" applyBorder="1" applyAlignment="1">
      <alignment horizontal="justify" vertical="center" wrapText="1"/>
    </xf>
    <xf numFmtId="0" fontId="9" fillId="10" borderId="1" xfId="30" applyFont="1" applyFill="1" applyBorder="1" applyAlignment="1" applyProtection="1">
      <alignment horizontal="center" vertical="center" wrapText="1"/>
    </xf>
    <xf numFmtId="0" fontId="9" fillId="10" borderId="1" xfId="30" applyFont="1" applyFill="1" applyBorder="1" applyAlignment="1">
      <alignment horizontal="center" vertical="center" wrapText="1"/>
    </xf>
    <xf numFmtId="9" fontId="9" fillId="10" borderId="1" xfId="35" applyFont="1" applyFill="1" applyBorder="1" applyAlignment="1" applyProtection="1">
      <alignment horizontal="center" vertical="center" wrapText="1"/>
    </xf>
    <xf numFmtId="0" fontId="9" fillId="10" borderId="1" xfId="36" applyFont="1" applyFill="1" applyBorder="1" applyAlignment="1">
      <alignment horizontal="justify" vertical="center" wrapText="1"/>
    </xf>
    <xf numFmtId="9" fontId="9" fillId="10" borderId="1" xfId="31" applyFont="1" applyFill="1" applyBorder="1" applyAlignment="1" applyProtection="1">
      <alignment horizontal="center" vertical="center" wrapText="1"/>
    </xf>
    <xf numFmtId="9" fontId="9" fillId="1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justify" vertical="center"/>
    </xf>
    <xf numFmtId="14" fontId="9" fillId="0" borderId="1" xfId="0" applyNumberFormat="1" applyFont="1" applyFill="1" applyBorder="1" applyAlignment="1" applyProtection="1">
      <alignment horizontal="center" vertical="center" wrapText="1"/>
    </xf>
    <xf numFmtId="0" fontId="9" fillId="10" borderId="1" xfId="28" applyFont="1" applyFill="1" applyBorder="1" applyAlignment="1" applyProtection="1">
      <alignment horizontal="justify" vertical="center" wrapText="1"/>
    </xf>
    <xf numFmtId="0" fontId="9" fillId="10" borderId="9" xfId="0" applyFont="1" applyFill="1" applyBorder="1" applyAlignment="1">
      <alignment horizontal="center" vertical="center" wrapText="1"/>
    </xf>
    <xf numFmtId="0" fontId="9" fillId="10" borderId="9" xfId="0" applyFont="1" applyFill="1" applyBorder="1" applyAlignment="1" applyProtection="1">
      <alignment horizontal="center" vertical="center" wrapText="1"/>
    </xf>
    <xf numFmtId="0" fontId="9" fillId="10" borderId="9" xfId="0" applyFont="1" applyFill="1" applyBorder="1" applyAlignment="1">
      <alignment horizontal="justify" vertical="center" wrapText="1"/>
    </xf>
    <xf numFmtId="14" fontId="9" fillId="10" borderId="9" xfId="0" applyNumberFormat="1" applyFont="1" applyFill="1" applyBorder="1" applyAlignment="1">
      <alignment horizontal="center" vertical="center" wrapText="1"/>
    </xf>
    <xf numFmtId="14" fontId="9" fillId="10" borderId="9" xfId="31" applyNumberFormat="1" applyFont="1" applyFill="1" applyBorder="1" applyAlignment="1" applyProtection="1">
      <alignment horizontal="center" vertical="center" wrapText="1"/>
    </xf>
    <xf numFmtId="9" fontId="9" fillId="10" borderId="9" xfId="0" applyNumberFormat="1" applyFont="1" applyFill="1" applyBorder="1" applyAlignment="1" applyProtection="1">
      <alignment horizontal="center" vertical="center" wrapText="1"/>
    </xf>
    <xf numFmtId="0" fontId="9" fillId="10" borderId="1" xfId="40" applyNumberFormat="1" applyFont="1" applyFill="1" applyBorder="1" applyAlignment="1" applyProtection="1">
      <alignment horizontal="justify" vertical="center" wrapText="1"/>
      <protection locked="0"/>
    </xf>
    <xf numFmtId="9" fontId="3" fillId="12" borderId="1" xfId="31" applyFont="1" applyFill="1" applyBorder="1" applyAlignment="1" applyProtection="1">
      <alignment horizontal="center" vertical="center" wrapText="1"/>
    </xf>
    <xf numFmtId="2" fontId="3" fillId="12" borderId="1" xfId="18" applyNumberFormat="1" applyFont="1" applyFill="1" applyBorder="1" applyAlignment="1" applyProtection="1">
      <alignment horizontal="center" vertical="center" wrapText="1"/>
    </xf>
    <xf numFmtId="9" fontId="3" fillId="23" borderId="1" xfId="31" applyFont="1" applyFill="1" applyBorder="1" applyAlignment="1" applyProtection="1">
      <alignment horizontal="center" vertical="center" wrapText="1"/>
    </xf>
    <xf numFmtId="9" fontId="3" fillId="12" borderId="11" xfId="31" applyFont="1" applyFill="1" applyBorder="1" applyAlignment="1" applyProtection="1">
      <alignment horizontal="center" vertical="center" wrapText="1"/>
    </xf>
    <xf numFmtId="165" fontId="3" fillId="9" borderId="1" xfId="38" applyNumberFormat="1" applyFont="1" applyFill="1" applyBorder="1" applyAlignment="1" applyProtection="1">
      <alignment horizontal="left" vertical="center" wrapText="1"/>
    </xf>
    <xf numFmtId="9" fontId="3" fillId="9" borderId="11" xfId="31" applyFont="1" applyFill="1" applyBorder="1" applyAlignment="1" applyProtection="1">
      <alignment horizontal="center" vertical="center" wrapText="1"/>
    </xf>
    <xf numFmtId="9" fontId="3" fillId="9" borderId="1" xfId="0" applyNumberFormat="1" applyFont="1" applyFill="1" applyBorder="1" applyAlignment="1" applyProtection="1">
      <alignment horizontal="left" vertical="center" wrapText="1"/>
    </xf>
    <xf numFmtId="165" fontId="3" fillId="12" borderId="1" xfId="38" applyNumberFormat="1" applyFont="1" applyFill="1" applyBorder="1" applyAlignment="1" applyProtection="1">
      <alignment horizontal="left" vertical="center" wrapText="1"/>
    </xf>
    <xf numFmtId="165" fontId="3" fillId="10" borderId="1" xfId="38" applyNumberFormat="1" applyFont="1" applyFill="1" applyBorder="1" applyAlignment="1">
      <alignment horizontal="left" vertical="center" wrapText="1"/>
    </xf>
    <xf numFmtId="164" fontId="3" fillId="9" borderId="1" xfId="38" applyNumberFormat="1" applyFont="1" applyFill="1" applyBorder="1" applyAlignment="1" applyProtection="1">
      <alignment horizontal="center" vertical="center" wrapText="1"/>
    </xf>
    <xf numFmtId="164" fontId="3" fillId="10" borderId="1" xfId="38" applyNumberFormat="1"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5" fillId="3" borderId="6" xfId="0" applyFont="1" applyFill="1" applyBorder="1" applyAlignment="1" applyProtection="1">
      <alignment horizontal="left" vertical="center" wrapText="1"/>
    </xf>
    <xf numFmtId="0" fontId="5" fillId="7" borderId="1" xfId="0" applyFont="1" applyFill="1" applyBorder="1" applyAlignment="1" applyProtection="1">
      <alignment horizontal="center" vertical="center" wrapText="1"/>
    </xf>
    <xf numFmtId="0" fontId="3" fillId="0" borderId="1" xfId="0" applyFont="1" applyBorder="1"/>
    <xf numFmtId="0" fontId="5" fillId="14"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5" borderId="11" xfId="0" applyFont="1" applyFill="1" applyBorder="1" applyAlignment="1" applyProtection="1">
      <alignment horizontal="center" vertical="center" wrapText="1"/>
    </xf>
    <xf numFmtId="0" fontId="5" fillId="15" borderId="12" xfId="0" applyFont="1" applyFill="1" applyBorder="1" applyAlignment="1" applyProtection="1">
      <alignment horizontal="center" vertical="center" wrapText="1"/>
    </xf>
    <xf numFmtId="0" fontId="5" fillId="15" borderId="9" xfId="0" applyFont="1" applyFill="1" applyBorder="1" applyAlignment="1" applyProtection="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5" fillId="1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10" borderId="5"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6" borderId="1" xfId="0" applyFont="1" applyFill="1" applyBorder="1" applyAlignment="1" applyProtection="1">
      <alignment horizontal="center" vertical="center" wrapText="1"/>
    </xf>
    <xf numFmtId="14" fontId="5" fillId="12" borderId="11" xfId="0" applyNumberFormat="1" applyFont="1" applyFill="1" applyBorder="1" applyAlignment="1" applyProtection="1">
      <alignment horizontal="center" vertical="center" wrapText="1"/>
    </xf>
    <xf numFmtId="14" fontId="5" fillId="12" borderId="9" xfId="0" applyNumberFormat="1" applyFont="1" applyFill="1" applyBorder="1" applyAlignment="1" applyProtection="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14" fontId="5" fillId="4" borderId="11" xfId="0" applyNumberFormat="1" applyFont="1" applyFill="1" applyBorder="1" applyAlignment="1" applyProtection="1">
      <alignment horizontal="center" vertical="center" wrapText="1"/>
    </xf>
    <xf numFmtId="14" fontId="5" fillId="4" borderId="9" xfId="0" applyNumberFormat="1" applyFont="1" applyFill="1" applyBorder="1" applyAlignment="1" applyProtection="1">
      <alignment horizontal="center" vertical="center" wrapText="1"/>
    </xf>
    <xf numFmtId="9" fontId="5" fillId="4" borderId="11" xfId="37" applyFont="1" applyFill="1" applyBorder="1" applyAlignment="1" applyProtection="1">
      <alignment horizontal="center" vertical="center" wrapText="1"/>
    </xf>
    <xf numFmtId="9" fontId="5" fillId="4" borderId="9" xfId="37" applyFont="1" applyFill="1" applyBorder="1" applyAlignment="1" applyProtection="1">
      <alignment horizontal="center" vertical="center" wrapText="1"/>
    </xf>
    <xf numFmtId="9" fontId="5" fillId="9" borderId="11" xfId="37" applyFont="1" applyFill="1" applyBorder="1" applyAlignment="1" applyProtection="1">
      <alignment horizontal="center" vertical="center" wrapText="1"/>
    </xf>
    <xf numFmtId="9" fontId="5" fillId="9" borderId="9" xfId="37" applyFont="1" applyFill="1" applyBorder="1" applyAlignment="1" applyProtection="1">
      <alignment horizontal="center" vertical="center" wrapText="1"/>
    </xf>
    <xf numFmtId="9" fontId="5" fillId="17" borderId="11" xfId="37" applyFont="1" applyFill="1" applyBorder="1" applyAlignment="1" applyProtection="1">
      <alignment horizontal="center" vertical="center" wrapText="1"/>
    </xf>
    <xf numFmtId="9" fontId="5" fillId="17" borderId="12" xfId="37" applyFont="1" applyFill="1" applyBorder="1" applyAlignment="1" applyProtection="1">
      <alignment horizontal="center" vertical="center" wrapText="1"/>
    </xf>
    <xf numFmtId="9" fontId="5" fillId="6" borderId="11" xfId="37" applyFont="1" applyFill="1" applyBorder="1" applyAlignment="1" applyProtection="1">
      <alignment horizontal="center" vertical="center" wrapText="1"/>
    </xf>
    <xf numFmtId="9" fontId="5" fillId="6" borderId="12" xfId="37"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14" fontId="5" fillId="9" borderId="11" xfId="0" applyNumberFormat="1" applyFont="1" applyFill="1" applyBorder="1" applyAlignment="1" applyProtection="1">
      <alignment horizontal="center" vertical="center" wrapText="1"/>
    </xf>
    <xf numFmtId="14" fontId="5" fillId="9" borderId="9" xfId="0" applyNumberFormat="1" applyFont="1" applyFill="1" applyBorder="1" applyAlignment="1" applyProtection="1">
      <alignment horizontal="center" vertical="center" wrapText="1"/>
    </xf>
    <xf numFmtId="9" fontId="5" fillId="10" borderId="5" xfId="37" applyFont="1" applyFill="1" applyBorder="1" applyAlignment="1" applyProtection="1">
      <alignment horizontal="center" vertical="center" wrapText="1"/>
    </xf>
    <xf numFmtId="9" fontId="5" fillId="10" borderId="10" xfId="37" applyFont="1" applyFill="1" applyBorder="1" applyAlignment="1" applyProtection="1">
      <alignment horizontal="center" vertical="center" wrapText="1"/>
    </xf>
    <xf numFmtId="9" fontId="5" fillId="10" borderId="7" xfId="37" applyFont="1" applyFill="1" applyBorder="1" applyAlignment="1" applyProtection="1">
      <alignment horizontal="center" vertical="center" wrapText="1"/>
    </xf>
    <xf numFmtId="0" fontId="5" fillId="13" borderId="5" xfId="0" applyFont="1" applyFill="1" applyBorder="1" applyAlignment="1" applyProtection="1">
      <alignment horizontal="center" vertical="center" wrapText="1"/>
    </xf>
    <xf numFmtId="0" fontId="5" fillId="13" borderId="10" xfId="0" applyFont="1" applyFill="1" applyBorder="1" applyAlignment="1" applyProtection="1">
      <alignment horizontal="center" vertical="center" wrapText="1"/>
    </xf>
    <xf numFmtId="0" fontId="5" fillId="13" borderId="7" xfId="0" applyFont="1" applyFill="1" applyBorder="1" applyAlignment="1" applyProtection="1">
      <alignment horizontal="center" vertical="center" wrapText="1"/>
    </xf>
  </cellXfs>
  <cellStyles count="42">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2" xfId="8"/>
    <cellStyle name="Millares 2 2" xfId="9"/>
    <cellStyle name="Millares 2 2 2" xfId="34"/>
    <cellStyle name="Millares 3" xfId="33"/>
    <cellStyle name="Millares 3 2" xfId="38"/>
    <cellStyle name="Millares 4" xfId="39"/>
    <cellStyle name="Normal" xfId="0" builtinId="0"/>
    <cellStyle name="Normal 2" xfId="10"/>
    <cellStyle name="Normal 2 2" xfId="11"/>
    <cellStyle name="Normal 2 2 2" xfId="12"/>
    <cellStyle name="Normal 2 2 2 2" xfId="30"/>
    <cellStyle name="Normal 2 2_Plan de Acción 2012 Seguimiento Sept" xfId="13"/>
    <cellStyle name="Normal 2 3" xfId="14"/>
    <cellStyle name="Normal 2 3 2" xfId="15"/>
    <cellStyle name="Normal 2 3_Plan de Acción 2012 Seguimiento Sept" xfId="16"/>
    <cellStyle name="Normal 2 4" xfId="28"/>
    <cellStyle name="Normal 3" xfId="41"/>
    <cellStyle name="Normal 4" xfId="29"/>
    <cellStyle name="Normal 6" xfId="17"/>
    <cellStyle name="Normal_Propuesta Plan de Acción Versión 2.0 OCI 2" xfId="36"/>
    <cellStyle name="Normal_Propuesta Plan de Acción Versión 2.0 R.F. y J.C." xfId="40"/>
    <cellStyle name="Porcentaje" xfId="18" builtinId="5"/>
    <cellStyle name="Porcentaje 2" xfId="19"/>
    <cellStyle name="Porcentaje 2 2" xfId="27"/>
    <cellStyle name="Porcentaje 2 2 2" xfId="31"/>
    <cellStyle name="Porcentaje 3" xfId="20"/>
    <cellStyle name="Porcentaje 3 2" xfId="21"/>
    <cellStyle name="Porcentaje 3 2 2" xfId="35"/>
    <cellStyle name="Porcentaje 4" xfId="22"/>
    <cellStyle name="Porcentaje 4 2" xfId="23"/>
    <cellStyle name="Porcentaje 5" xfId="24"/>
    <cellStyle name="Porcentaje 6" xfId="25"/>
    <cellStyle name="Porcentaje 6 2" xfId="26"/>
    <cellStyle name="Porcentaje 7" xfId="32"/>
    <cellStyle name="Porcentaje 7 2" xfId="37"/>
  </cellStyles>
  <dxfs count="31">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A01E-4696-A891-523EBD02358A}"/>
            </c:ext>
          </c:extLst>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extLst xmlns:c16r2="http://schemas.microsoft.com/office/drawing/2015/06/chart">
            <c:ext xmlns:c16="http://schemas.microsoft.com/office/drawing/2014/chart" uri="{C3380CC4-5D6E-409C-BE32-E72D297353CC}">
              <c16:uniqueId val="{00000001-A01E-4696-A891-523EBD02358A}"/>
            </c:ext>
          </c:extLst>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xmlns:c16r2="http://schemas.microsoft.com/office/drawing/2015/06/chart">
            <c:ext xmlns:c16="http://schemas.microsoft.com/office/drawing/2014/chart" uri="{C3380CC4-5D6E-409C-BE32-E72D297353CC}">
              <c16:uniqueId val="{00000002-A01E-4696-A891-523EBD02358A}"/>
            </c:ext>
          </c:extLst>
        </c:ser>
        <c:dLbls>
          <c:showLegendKey val="0"/>
          <c:showVal val="0"/>
          <c:showCatName val="0"/>
          <c:showSerName val="0"/>
          <c:showPercent val="0"/>
          <c:showBubbleSize val="0"/>
        </c:dLbls>
        <c:marker val="1"/>
        <c:smooth val="0"/>
        <c:axId val="-1909529120"/>
        <c:axId val="-1909526400"/>
      </c:lineChart>
      <c:catAx>
        <c:axId val="-1909529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909526400"/>
        <c:crosses val="autoZero"/>
        <c:auto val="1"/>
        <c:lblAlgn val="ctr"/>
        <c:lblOffset val="100"/>
        <c:tickLblSkip val="1"/>
        <c:tickMarkSkip val="1"/>
        <c:noMultiLvlLbl val="0"/>
      </c:catAx>
      <c:valAx>
        <c:axId val="-19095264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909529120"/>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158602" cy="655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299356</xdr:colOff>
      <xdr:row>12</xdr:row>
      <xdr:rowOff>421822</xdr:rowOff>
    </xdr:from>
    <xdr:ext cx="11105823" cy="2440476"/>
    <xdr:sp macro="" textlink="">
      <xdr:nvSpPr>
        <xdr:cNvPr id="4" name="Rectángulo 3"/>
        <xdr:cNvSpPr/>
      </xdr:nvSpPr>
      <xdr:spPr>
        <a:xfrm rot="19983748">
          <a:off x="2939142" y="7170965"/>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40823</xdr:colOff>
      <xdr:row>30</xdr:row>
      <xdr:rowOff>68035</xdr:rowOff>
    </xdr:from>
    <xdr:ext cx="11105823" cy="2440476"/>
    <xdr:sp macro="" textlink="">
      <xdr:nvSpPr>
        <xdr:cNvPr id="5" name="Rectángulo 4"/>
        <xdr:cNvSpPr/>
      </xdr:nvSpPr>
      <xdr:spPr>
        <a:xfrm rot="19983748">
          <a:off x="2680609" y="2612571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81642</xdr:colOff>
      <xdr:row>61</xdr:row>
      <xdr:rowOff>163287</xdr:rowOff>
    </xdr:from>
    <xdr:ext cx="11105823" cy="2440476"/>
    <xdr:sp macro="" textlink="">
      <xdr:nvSpPr>
        <xdr:cNvPr id="6" name="Rectángulo 5"/>
        <xdr:cNvSpPr/>
      </xdr:nvSpPr>
      <xdr:spPr>
        <a:xfrm rot="19983748">
          <a:off x="2721428" y="62293501"/>
          <a:ext cx="11105823" cy="2440476"/>
        </a:xfrm>
        <a:prstGeom prst="rect">
          <a:avLst/>
        </a:prstGeom>
        <a:noFill/>
      </xdr:spPr>
      <xdr:txBody>
        <a:bodyPr wrap="square" lIns="91440" tIns="45720" rIns="91440" bIns="45720">
          <a:spAutoFit/>
        </a:bodyPr>
        <a:lstStyle/>
        <a:p>
          <a:pPr algn="ctr"/>
          <a:r>
            <a:rPr lang="es-ES" sz="15000" b="1"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1" cap="none" spc="0">
            <a:ln w="0"/>
            <a:solidFill>
              <a:schemeClr val="bg1">
                <a:lumMod val="50000"/>
              </a:schemeClr>
            </a:solidFill>
            <a:effectLst/>
          </a:endParaRPr>
        </a:p>
      </xdr:txBody>
    </xdr:sp>
    <xdr:clientData/>
  </xdr:oneCellAnchor>
  <xdr:oneCellAnchor>
    <xdr:from>
      <xdr:col>4</xdr:col>
      <xdr:colOff>217714</xdr:colOff>
      <xdr:row>19</xdr:row>
      <xdr:rowOff>1183821</xdr:rowOff>
    </xdr:from>
    <xdr:ext cx="11105823" cy="2440476"/>
    <xdr:sp macro="" textlink="">
      <xdr:nvSpPr>
        <xdr:cNvPr id="7" name="Rectángulo 6"/>
        <xdr:cNvSpPr/>
      </xdr:nvSpPr>
      <xdr:spPr>
        <a:xfrm rot="19983748">
          <a:off x="2857500" y="1533525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911677</xdr:colOff>
      <xdr:row>37</xdr:row>
      <xdr:rowOff>854529</xdr:rowOff>
    </xdr:from>
    <xdr:ext cx="11105823" cy="2440476"/>
    <xdr:sp macro="" textlink="">
      <xdr:nvSpPr>
        <xdr:cNvPr id="8" name="Rectángulo 7"/>
        <xdr:cNvSpPr/>
      </xdr:nvSpPr>
      <xdr:spPr>
        <a:xfrm rot="19983748">
          <a:off x="3692977" y="3571602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397330</xdr:colOff>
      <xdr:row>50</xdr:row>
      <xdr:rowOff>1047748</xdr:rowOff>
    </xdr:from>
    <xdr:ext cx="11105823" cy="2440476"/>
    <xdr:sp macro="" textlink="">
      <xdr:nvSpPr>
        <xdr:cNvPr id="9" name="Rectángulo 8"/>
        <xdr:cNvSpPr/>
      </xdr:nvSpPr>
      <xdr:spPr>
        <a:xfrm rot="19983748">
          <a:off x="2035630" y="5316854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609600</xdr:colOff>
      <xdr:row>68</xdr:row>
      <xdr:rowOff>609600</xdr:rowOff>
    </xdr:from>
    <xdr:ext cx="11105823" cy="2440476"/>
    <xdr:sp macro="" textlink="">
      <xdr:nvSpPr>
        <xdr:cNvPr id="10" name="Rectángulo 9"/>
        <xdr:cNvSpPr/>
      </xdr:nvSpPr>
      <xdr:spPr>
        <a:xfrm rot="19983748">
          <a:off x="3390900" y="71475600"/>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4</xdr:col>
      <xdr:colOff>647700</xdr:colOff>
      <xdr:row>45</xdr:row>
      <xdr:rowOff>266699</xdr:rowOff>
    </xdr:from>
    <xdr:ext cx="11105823" cy="2440476"/>
    <xdr:sp macro="" textlink="">
      <xdr:nvSpPr>
        <xdr:cNvPr id="11" name="Rectángulo 10"/>
        <xdr:cNvSpPr/>
      </xdr:nvSpPr>
      <xdr:spPr>
        <a:xfrm rot="19983748">
          <a:off x="3429000" y="44424599"/>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43732</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4"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71"/>
  <sheetViews>
    <sheetView tabSelected="1" view="pageLayout" topLeftCell="A7" zoomScale="70" zoomScaleNormal="70" zoomScaleSheetLayoutView="91" zoomScalePageLayoutView="70" workbookViewId="0">
      <selection activeCell="H46" sqref="H46"/>
    </sheetView>
  </sheetViews>
  <sheetFormatPr baseColWidth="10" defaultRowHeight="85.5" customHeight="1" x14ac:dyDescent="0.2"/>
  <cols>
    <col min="1" max="1" width="4.5703125" style="24" customWidth="1"/>
    <col min="2" max="2" width="8.5703125" style="24" customWidth="1"/>
    <col min="3" max="3" width="10.28515625" style="24" customWidth="1"/>
    <col min="4" max="4" width="16.28515625" style="24" customWidth="1"/>
    <col min="5" max="5" width="16.7109375" style="24" customWidth="1"/>
    <col min="6" max="6" width="38.7109375" style="93" customWidth="1"/>
    <col min="7" max="7" width="11.7109375" style="24" customWidth="1"/>
    <col min="8" max="8" width="12.5703125" style="24" customWidth="1"/>
    <col min="9" max="9" width="26" style="94" customWidth="1"/>
    <col min="10" max="10" width="25.5703125" style="93" customWidth="1"/>
    <col min="11" max="11" width="28.42578125" style="93" customWidth="1"/>
    <col min="12" max="12" width="10.5703125" style="20" customWidth="1"/>
    <col min="13" max="13" width="11" style="20" customWidth="1"/>
    <col min="14" max="14" width="9.140625" style="54" customWidth="1"/>
    <col min="15" max="15" width="7.5703125" style="24" customWidth="1"/>
    <col min="16" max="16" width="6.85546875" style="24" customWidth="1"/>
    <col min="17" max="17" width="8" style="24" customWidth="1"/>
    <col min="18" max="18" width="6.85546875" style="25" customWidth="1"/>
    <col min="19" max="19" width="23" style="25" hidden="1" customWidth="1"/>
    <col min="20" max="30" width="8.7109375" style="25" hidden="1" customWidth="1"/>
    <col min="31" max="31" width="12" style="25" hidden="1" customWidth="1"/>
    <col min="32" max="32" width="17.42578125" style="20" hidden="1" customWidth="1"/>
    <col min="33" max="33" width="34.28515625" style="20" hidden="1" customWidth="1"/>
    <col min="34" max="34" width="5.7109375" style="20" hidden="1" customWidth="1"/>
    <col min="35" max="35" width="14.28515625" style="20" hidden="1" customWidth="1"/>
    <col min="36" max="36" width="16" style="20" hidden="1" customWidth="1"/>
    <col min="37" max="37" width="12.7109375" style="20" hidden="1"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274"/>
      <c r="B1" s="274"/>
      <c r="C1" s="274"/>
      <c r="D1" s="275" t="s">
        <v>104</v>
      </c>
      <c r="E1" s="276"/>
      <c r="F1" s="276"/>
      <c r="G1" s="276"/>
      <c r="H1" s="276"/>
      <c r="I1" s="276"/>
      <c r="J1" s="276"/>
      <c r="K1" s="276"/>
      <c r="L1" s="276"/>
      <c r="M1" s="277"/>
      <c r="N1" s="284" t="s">
        <v>102</v>
      </c>
      <c r="O1" s="285"/>
      <c r="P1" s="285"/>
      <c r="Q1" s="285"/>
      <c r="R1" s="286"/>
      <c r="S1" s="37"/>
      <c r="T1" s="37"/>
      <c r="U1" s="37"/>
      <c r="V1" s="37"/>
      <c r="W1" s="37"/>
      <c r="X1" s="37"/>
      <c r="Y1" s="37"/>
      <c r="Z1" s="37"/>
      <c r="AA1" s="37"/>
      <c r="AB1" s="37"/>
      <c r="AC1" s="37"/>
      <c r="AD1" s="37"/>
      <c r="AE1" s="37"/>
      <c r="AF1" s="38"/>
      <c r="AG1" s="39" t="s">
        <v>87</v>
      </c>
    </row>
    <row r="2" spans="1:57" ht="30.75" customHeight="1" x14ac:dyDescent="0.2">
      <c r="A2" s="274"/>
      <c r="B2" s="274"/>
      <c r="C2" s="274"/>
      <c r="D2" s="278"/>
      <c r="E2" s="279"/>
      <c r="F2" s="279"/>
      <c r="G2" s="279"/>
      <c r="H2" s="279"/>
      <c r="I2" s="279"/>
      <c r="J2" s="279"/>
      <c r="K2" s="279"/>
      <c r="L2" s="279"/>
      <c r="M2" s="280"/>
      <c r="N2" s="284" t="s">
        <v>337</v>
      </c>
      <c r="O2" s="285"/>
      <c r="P2" s="285"/>
      <c r="Q2" s="285"/>
      <c r="R2" s="286"/>
      <c r="S2" s="40"/>
      <c r="T2" s="40"/>
      <c r="U2" s="40"/>
      <c r="V2" s="40"/>
      <c r="W2" s="40"/>
      <c r="X2" s="40"/>
      <c r="Y2" s="40"/>
      <c r="Z2" s="40"/>
      <c r="AA2" s="40"/>
      <c r="AB2" s="40"/>
      <c r="AC2" s="40"/>
      <c r="AD2" s="40"/>
      <c r="AE2" s="40"/>
      <c r="AF2" s="41"/>
      <c r="AG2" s="39" t="s">
        <v>88</v>
      </c>
    </row>
    <row r="3" spans="1:57" ht="21" customHeight="1" x14ac:dyDescent="0.2">
      <c r="A3" s="274"/>
      <c r="B3" s="274"/>
      <c r="C3" s="274"/>
      <c r="D3" s="281"/>
      <c r="E3" s="282"/>
      <c r="F3" s="282"/>
      <c r="G3" s="282"/>
      <c r="H3" s="282"/>
      <c r="I3" s="282"/>
      <c r="J3" s="282"/>
      <c r="K3" s="282"/>
      <c r="L3" s="282"/>
      <c r="M3" s="283"/>
      <c r="N3" s="284" t="s">
        <v>25</v>
      </c>
      <c r="O3" s="285"/>
      <c r="P3" s="285"/>
      <c r="Q3" s="285"/>
      <c r="R3" s="286"/>
      <c r="S3" s="42"/>
      <c r="T3" s="42"/>
      <c r="U3" s="42"/>
      <c r="V3" s="42"/>
      <c r="W3" s="42"/>
      <c r="X3" s="42"/>
      <c r="Y3" s="42"/>
      <c r="Z3" s="42"/>
      <c r="AA3" s="42"/>
      <c r="AB3" s="42"/>
      <c r="AC3" s="42"/>
      <c r="AD3" s="42"/>
      <c r="AE3" s="42"/>
      <c r="AF3" s="43"/>
      <c r="AG3" s="39" t="s">
        <v>25</v>
      </c>
    </row>
    <row r="4" spans="1:57" s="35" customFormat="1" ht="25.5" customHeight="1" x14ac:dyDescent="0.2">
      <c r="A4" s="273" t="s">
        <v>393</v>
      </c>
      <c r="B4" s="273"/>
      <c r="C4" s="273"/>
      <c r="D4" s="273"/>
      <c r="E4" s="273"/>
      <c r="F4" s="273"/>
      <c r="G4" s="273"/>
      <c r="H4" s="273"/>
      <c r="I4" s="273"/>
      <c r="J4" s="273"/>
      <c r="K4" s="273"/>
      <c r="L4" s="273"/>
      <c r="M4" s="29"/>
      <c r="N4" s="44"/>
      <c r="O4" s="29"/>
      <c r="P4" s="29"/>
      <c r="Q4" s="29"/>
      <c r="R4" s="29"/>
      <c r="S4" s="36"/>
      <c r="T4" s="36"/>
      <c r="U4" s="36"/>
      <c r="V4" s="36"/>
      <c r="W4" s="36"/>
      <c r="X4" s="36"/>
      <c r="Y4" s="36"/>
      <c r="Z4" s="36"/>
      <c r="AA4" s="36"/>
      <c r="AB4" s="36"/>
      <c r="AC4" s="36"/>
      <c r="AD4" s="36"/>
      <c r="AE4" s="36"/>
      <c r="AI4" s="63" t="s">
        <v>35</v>
      </c>
    </row>
    <row r="5" spans="1:57" s="35" customFormat="1" ht="26.25" customHeight="1" x14ac:dyDescent="0.2">
      <c r="A5" s="287" t="s">
        <v>92</v>
      </c>
      <c r="B5" s="287"/>
      <c r="C5" s="287"/>
      <c r="D5" s="287"/>
      <c r="E5" s="287"/>
      <c r="F5" s="287"/>
      <c r="G5" s="287"/>
      <c r="H5" s="287"/>
      <c r="I5" s="287"/>
      <c r="J5" s="287"/>
      <c r="K5" s="287"/>
      <c r="L5" s="287"/>
      <c r="M5" s="28"/>
      <c r="N5" s="45"/>
      <c r="O5" s="28"/>
      <c r="P5" s="28"/>
      <c r="Q5" s="28"/>
      <c r="R5" s="28"/>
      <c r="S5" s="28"/>
      <c r="T5" s="28"/>
      <c r="U5" s="28"/>
      <c r="V5" s="28"/>
      <c r="W5" s="28"/>
      <c r="X5" s="28"/>
      <c r="Y5" s="28"/>
      <c r="Z5" s="28"/>
      <c r="AA5" s="28"/>
      <c r="AB5" s="28"/>
      <c r="AC5" s="28"/>
      <c r="AD5" s="28"/>
      <c r="AE5" s="28"/>
      <c r="AF5" s="28"/>
      <c r="AG5" s="28"/>
      <c r="AI5" s="63" t="s">
        <v>36</v>
      </c>
    </row>
    <row r="6" spans="1:57" s="35" customFormat="1" ht="18.75" customHeight="1" x14ac:dyDescent="0.2">
      <c r="A6" s="288" t="s">
        <v>17</v>
      </c>
      <c r="B6" s="289"/>
      <c r="C6" s="289"/>
      <c r="D6" s="289"/>
      <c r="E6" s="289"/>
      <c r="F6" s="289"/>
      <c r="G6" s="289"/>
      <c r="H6" s="289"/>
      <c r="I6" s="289"/>
      <c r="J6" s="289"/>
      <c r="K6" s="289"/>
      <c r="L6" s="289"/>
      <c r="M6" s="289"/>
      <c r="N6" s="289"/>
      <c r="O6" s="289"/>
      <c r="P6" s="289"/>
      <c r="Q6" s="289"/>
      <c r="R6" s="289"/>
      <c r="S6" s="290" t="s">
        <v>18</v>
      </c>
      <c r="T6" s="291"/>
      <c r="U6" s="291"/>
      <c r="V6" s="291"/>
      <c r="W6" s="291"/>
      <c r="X6" s="291"/>
      <c r="Y6" s="291"/>
      <c r="Z6" s="291"/>
      <c r="AA6" s="291"/>
      <c r="AB6" s="291"/>
      <c r="AC6" s="291"/>
      <c r="AD6" s="291"/>
      <c r="AE6" s="291"/>
      <c r="AF6" s="291"/>
      <c r="AG6" s="292"/>
      <c r="AI6" s="63" t="s">
        <v>37</v>
      </c>
    </row>
    <row r="7" spans="1:57" s="26" customFormat="1" ht="39" customHeight="1" x14ac:dyDescent="0.2">
      <c r="A7" s="293" t="s">
        <v>38</v>
      </c>
      <c r="B7" s="296" t="s">
        <v>34</v>
      </c>
      <c r="C7" s="297"/>
      <c r="D7" s="298" t="s">
        <v>14</v>
      </c>
      <c r="E7" s="298"/>
      <c r="F7" s="298"/>
      <c r="G7" s="298"/>
      <c r="H7" s="298" t="s">
        <v>24</v>
      </c>
      <c r="I7" s="298"/>
      <c r="J7" s="298"/>
      <c r="K7" s="298"/>
      <c r="L7" s="298"/>
      <c r="M7" s="299" t="s">
        <v>20</v>
      </c>
      <c r="N7" s="300"/>
      <c r="O7" s="300"/>
      <c r="P7" s="300"/>
      <c r="Q7" s="300"/>
      <c r="R7" s="301"/>
      <c r="S7" s="302" t="s">
        <v>42</v>
      </c>
      <c r="T7" s="303"/>
      <c r="U7" s="303"/>
      <c r="V7" s="303"/>
      <c r="W7" s="303"/>
      <c r="X7" s="303"/>
      <c r="Y7" s="303"/>
      <c r="Z7" s="303"/>
      <c r="AA7" s="303"/>
      <c r="AB7" s="303"/>
      <c r="AC7" s="303"/>
      <c r="AD7" s="303"/>
      <c r="AE7" s="304"/>
      <c r="AF7" s="305" t="s">
        <v>23</v>
      </c>
      <c r="AG7" s="305"/>
    </row>
    <row r="8" spans="1:57" s="26" customFormat="1" ht="36.75" customHeight="1" x14ac:dyDescent="0.2">
      <c r="A8" s="294"/>
      <c r="B8" s="308" t="s">
        <v>39</v>
      </c>
      <c r="C8" s="308" t="s">
        <v>40</v>
      </c>
      <c r="D8" s="310" t="s">
        <v>41</v>
      </c>
      <c r="E8" s="310" t="s">
        <v>90</v>
      </c>
      <c r="F8" s="310" t="s">
        <v>93</v>
      </c>
      <c r="G8" s="312" t="s">
        <v>46</v>
      </c>
      <c r="H8" s="314" t="s">
        <v>47</v>
      </c>
      <c r="I8" s="314" t="s">
        <v>48</v>
      </c>
      <c r="J8" s="314" t="s">
        <v>49</v>
      </c>
      <c r="K8" s="314" t="s">
        <v>50</v>
      </c>
      <c r="L8" s="316" t="s">
        <v>51</v>
      </c>
      <c r="M8" s="306" t="s">
        <v>52</v>
      </c>
      <c r="N8" s="325" t="s">
        <v>53</v>
      </c>
      <c r="O8" s="327" t="s">
        <v>54</v>
      </c>
      <c r="P8" s="328"/>
      <c r="Q8" s="328"/>
      <c r="R8" s="329"/>
      <c r="S8" s="330" t="s">
        <v>30</v>
      </c>
      <c r="T8" s="331"/>
      <c r="U8" s="332"/>
      <c r="V8" s="330" t="s">
        <v>31</v>
      </c>
      <c r="W8" s="331"/>
      <c r="X8" s="332"/>
      <c r="Y8" s="330" t="s">
        <v>32</v>
      </c>
      <c r="Z8" s="331"/>
      <c r="AA8" s="332"/>
      <c r="AB8" s="330" t="s">
        <v>33</v>
      </c>
      <c r="AC8" s="331"/>
      <c r="AD8" s="332"/>
      <c r="AE8" s="318" t="s">
        <v>43</v>
      </c>
      <c r="AF8" s="320" t="s">
        <v>44</v>
      </c>
      <c r="AG8" s="320" t="s">
        <v>45</v>
      </c>
      <c r="AI8" s="322" t="s">
        <v>19</v>
      </c>
      <c r="AJ8" s="323"/>
      <c r="AK8" s="324"/>
    </row>
    <row r="9" spans="1:57" s="27" customFormat="1" ht="25.5" customHeight="1" x14ac:dyDescent="0.2">
      <c r="A9" s="295"/>
      <c r="B9" s="309"/>
      <c r="C9" s="309"/>
      <c r="D9" s="311"/>
      <c r="E9" s="311"/>
      <c r="F9" s="311"/>
      <c r="G9" s="313"/>
      <c r="H9" s="315"/>
      <c r="I9" s="315"/>
      <c r="J9" s="315"/>
      <c r="K9" s="315"/>
      <c r="L9" s="317"/>
      <c r="M9" s="307"/>
      <c r="N9" s="326"/>
      <c r="O9" s="63" t="s">
        <v>26</v>
      </c>
      <c r="P9" s="63" t="s">
        <v>27</v>
      </c>
      <c r="Q9" s="63" t="s">
        <v>28</v>
      </c>
      <c r="R9" s="63" t="s">
        <v>29</v>
      </c>
      <c r="S9" s="64" t="s">
        <v>21</v>
      </c>
      <c r="T9" s="64" t="s">
        <v>91</v>
      </c>
      <c r="U9" s="65" t="s">
        <v>22</v>
      </c>
      <c r="V9" s="64" t="s">
        <v>21</v>
      </c>
      <c r="W9" s="64" t="s">
        <v>91</v>
      </c>
      <c r="X9" s="65" t="s">
        <v>22</v>
      </c>
      <c r="Y9" s="64" t="s">
        <v>21</v>
      </c>
      <c r="Z9" s="64" t="s">
        <v>91</v>
      </c>
      <c r="AA9" s="65" t="s">
        <v>22</v>
      </c>
      <c r="AB9" s="64" t="s">
        <v>21</v>
      </c>
      <c r="AC9" s="64" t="s">
        <v>91</v>
      </c>
      <c r="AD9" s="65" t="s">
        <v>22</v>
      </c>
      <c r="AE9" s="319"/>
      <c r="AF9" s="321"/>
      <c r="AG9" s="321"/>
      <c r="AI9" s="46" t="s">
        <v>0</v>
      </c>
      <c r="AJ9" s="56" t="s">
        <v>15</v>
      </c>
      <c r="AK9" s="55" t="s">
        <v>16</v>
      </c>
    </row>
    <row r="10" spans="1:57" s="27" customFormat="1" ht="76.5" customHeight="1" x14ac:dyDescent="0.2">
      <c r="A10" s="203">
        <v>1</v>
      </c>
      <c r="B10" s="203">
        <v>3</v>
      </c>
      <c r="C10" s="203">
        <v>3.1</v>
      </c>
      <c r="D10" s="203" t="s">
        <v>73</v>
      </c>
      <c r="E10" s="203" t="s">
        <v>74</v>
      </c>
      <c r="F10" s="204" t="s">
        <v>105</v>
      </c>
      <c r="G10" s="205">
        <v>43646</v>
      </c>
      <c r="H10" s="203" t="s">
        <v>36</v>
      </c>
      <c r="I10" s="204" t="s">
        <v>106</v>
      </c>
      <c r="J10" s="204" t="s">
        <v>107</v>
      </c>
      <c r="K10" s="206" t="s">
        <v>108</v>
      </c>
      <c r="L10" s="126" t="s">
        <v>61</v>
      </c>
      <c r="M10" s="98">
        <v>1</v>
      </c>
      <c r="N10" s="108">
        <v>1</v>
      </c>
      <c r="O10" s="66"/>
      <c r="P10" s="66">
        <v>1</v>
      </c>
      <c r="Q10" s="66" t="s">
        <v>66</v>
      </c>
      <c r="R10" s="66" t="s">
        <v>66</v>
      </c>
      <c r="S10" s="67"/>
      <c r="T10" s="67"/>
      <c r="U10" s="68"/>
      <c r="V10" s="69"/>
      <c r="W10" s="69"/>
      <c r="X10" s="68"/>
      <c r="Y10" s="69"/>
      <c r="Z10" s="69"/>
      <c r="AA10" s="68"/>
      <c r="AB10" s="69"/>
      <c r="AC10" s="69"/>
      <c r="AD10" s="68"/>
      <c r="AE10" s="70"/>
      <c r="AF10" s="47" t="str">
        <f>IF(AE10&lt;80%,"MÍNIMO",IF(AE10&gt;=80%,IF(AE10&lt;90%,"ACEPTABLE",IF(AE10&gt;=90%,"SATISFACTORIO"))))</f>
        <v>MÍNIMO</v>
      </c>
      <c r="AG10" s="71"/>
      <c r="AI10" s="48" t="s">
        <v>65</v>
      </c>
      <c r="AJ10" s="49" t="s">
        <v>94</v>
      </c>
      <c r="AK10" s="49" t="s">
        <v>95</v>
      </c>
    </row>
    <row r="11" spans="1:57" s="27" customFormat="1" ht="55.5" customHeight="1" x14ac:dyDescent="0.2">
      <c r="A11" s="203">
        <v>2</v>
      </c>
      <c r="B11" s="203">
        <v>3</v>
      </c>
      <c r="C11" s="203" t="s">
        <v>56</v>
      </c>
      <c r="D11" s="207" t="s">
        <v>73</v>
      </c>
      <c r="E11" s="203" t="s">
        <v>74</v>
      </c>
      <c r="F11" s="208" t="s">
        <v>124</v>
      </c>
      <c r="G11" s="209">
        <v>43829</v>
      </c>
      <c r="H11" s="203" t="s">
        <v>35</v>
      </c>
      <c r="I11" s="208" t="s">
        <v>298</v>
      </c>
      <c r="J11" s="204" t="s">
        <v>297</v>
      </c>
      <c r="K11" s="210" t="s">
        <v>299</v>
      </c>
      <c r="L11" s="127" t="s">
        <v>61</v>
      </c>
      <c r="M11" s="99"/>
      <c r="N11" s="108">
        <v>1</v>
      </c>
      <c r="O11" s="142">
        <v>0.17</v>
      </c>
      <c r="P11" s="142">
        <v>0.5</v>
      </c>
      <c r="Q11" s="143">
        <v>0.67</v>
      </c>
      <c r="R11" s="143">
        <v>1</v>
      </c>
      <c r="S11" s="67"/>
      <c r="T11" s="67"/>
      <c r="U11" s="68"/>
      <c r="V11" s="69"/>
      <c r="W11" s="69"/>
      <c r="X11" s="68"/>
      <c r="Y11" s="69"/>
      <c r="Z11" s="69"/>
      <c r="AA11" s="68"/>
      <c r="AB11" s="69"/>
      <c r="AC11" s="69"/>
      <c r="AD11" s="68"/>
      <c r="AE11" s="70"/>
      <c r="AF11" s="47"/>
      <c r="AG11" s="71"/>
      <c r="AI11" s="48"/>
      <c r="AJ11" s="49"/>
      <c r="AK11" s="49"/>
    </row>
    <row r="12" spans="1:57" s="34" customFormat="1" ht="149.25" customHeight="1" x14ac:dyDescent="0.2">
      <c r="A12" s="203">
        <v>3</v>
      </c>
      <c r="B12" s="203">
        <v>3</v>
      </c>
      <c r="C12" s="203" t="s">
        <v>56</v>
      </c>
      <c r="D12" s="203" t="s">
        <v>73</v>
      </c>
      <c r="E12" s="203" t="s">
        <v>74</v>
      </c>
      <c r="F12" s="211" t="s">
        <v>335</v>
      </c>
      <c r="G12" s="205">
        <v>43737</v>
      </c>
      <c r="H12" s="203" t="s">
        <v>35</v>
      </c>
      <c r="I12" s="204" t="s">
        <v>351</v>
      </c>
      <c r="J12" s="204" t="s">
        <v>352</v>
      </c>
      <c r="K12" s="210" t="s">
        <v>336</v>
      </c>
      <c r="L12" s="127" t="s">
        <v>61</v>
      </c>
      <c r="M12" s="99"/>
      <c r="N12" s="108">
        <v>1</v>
      </c>
      <c r="O12" s="62">
        <v>0.1</v>
      </c>
      <c r="P12" s="62">
        <v>0.6</v>
      </c>
      <c r="Q12" s="62">
        <v>1</v>
      </c>
      <c r="R12" s="198"/>
      <c r="S12" s="72"/>
      <c r="T12" s="72"/>
      <c r="U12" s="73"/>
      <c r="V12" s="72"/>
      <c r="W12" s="72"/>
      <c r="X12" s="73"/>
      <c r="Y12" s="72"/>
      <c r="Z12" s="72"/>
      <c r="AA12" s="73"/>
      <c r="AB12" s="72"/>
      <c r="AC12" s="72"/>
      <c r="AD12" s="73"/>
      <c r="AE12" s="50"/>
      <c r="AF12" s="47" t="str">
        <f>IF(AE12=0%,"MÍNIMO",IF(AE12=100%,"SATISFACTORIO"))</f>
        <v>MÍNIMO</v>
      </c>
      <c r="AG12" s="51"/>
      <c r="AH12" s="31"/>
      <c r="AI12" s="48">
        <f>0%</f>
        <v>0</v>
      </c>
      <c r="AJ12" s="49" t="s">
        <v>59</v>
      </c>
      <c r="AK12" s="48">
        <f>100%</f>
        <v>1</v>
      </c>
      <c r="AL12" s="33"/>
      <c r="AM12" s="33"/>
      <c r="AN12" s="33"/>
      <c r="AO12" s="33"/>
      <c r="AP12" s="33"/>
      <c r="AQ12" s="33"/>
      <c r="AR12" s="33"/>
      <c r="AS12" s="33"/>
      <c r="AT12" s="33"/>
      <c r="AU12" s="33"/>
      <c r="AV12" s="33"/>
      <c r="AW12" s="33"/>
      <c r="AX12" s="33"/>
      <c r="AY12" s="33"/>
      <c r="AZ12" s="33"/>
      <c r="BA12" s="33"/>
      <c r="BB12" s="33"/>
      <c r="BC12" s="33"/>
      <c r="BD12" s="33"/>
      <c r="BE12" s="33"/>
    </row>
    <row r="13" spans="1:57" s="32" customFormat="1" ht="66.75" customHeight="1" x14ac:dyDescent="0.2">
      <c r="A13" s="203">
        <v>4</v>
      </c>
      <c r="B13" s="212">
        <v>2</v>
      </c>
      <c r="C13" s="212" t="s">
        <v>261</v>
      </c>
      <c r="D13" s="212" t="s">
        <v>226</v>
      </c>
      <c r="E13" s="213" t="s">
        <v>227</v>
      </c>
      <c r="F13" s="214" t="s">
        <v>350</v>
      </c>
      <c r="G13" s="215">
        <v>43830</v>
      </c>
      <c r="H13" s="212" t="s">
        <v>35</v>
      </c>
      <c r="I13" s="214" t="s">
        <v>228</v>
      </c>
      <c r="J13" s="204" t="s">
        <v>229</v>
      </c>
      <c r="K13" s="210" t="s">
        <v>230</v>
      </c>
      <c r="L13" s="128" t="s">
        <v>61</v>
      </c>
      <c r="M13" s="83">
        <v>1.06</v>
      </c>
      <c r="N13" s="91">
        <v>1</v>
      </c>
      <c r="O13" s="89">
        <v>0.1</v>
      </c>
      <c r="P13" s="89">
        <v>0.5</v>
      </c>
      <c r="Q13" s="89">
        <v>0.7</v>
      </c>
      <c r="R13" s="89">
        <v>1</v>
      </c>
      <c r="S13" s="57"/>
      <c r="T13" s="57"/>
      <c r="U13" s="74"/>
      <c r="V13" s="57"/>
      <c r="W13" s="57"/>
      <c r="X13" s="74"/>
      <c r="Y13" s="57"/>
      <c r="Z13" s="57"/>
      <c r="AA13" s="74"/>
      <c r="AB13" s="57"/>
      <c r="AC13" s="57"/>
      <c r="AD13" s="74"/>
      <c r="AE13" s="75"/>
      <c r="AF13" s="58"/>
      <c r="AG13" s="58"/>
      <c r="AI13" s="57"/>
      <c r="AJ13" s="57"/>
      <c r="AK13" s="57"/>
    </row>
    <row r="14" spans="1:57" s="19" customFormat="1" ht="129" customHeight="1" x14ac:dyDescent="0.2">
      <c r="A14" s="203">
        <v>5</v>
      </c>
      <c r="B14" s="212">
        <v>2</v>
      </c>
      <c r="C14" s="212" t="s">
        <v>62</v>
      </c>
      <c r="D14" s="212" t="s">
        <v>226</v>
      </c>
      <c r="E14" s="213" t="s">
        <v>227</v>
      </c>
      <c r="F14" s="214" t="s">
        <v>262</v>
      </c>
      <c r="G14" s="215">
        <v>43830</v>
      </c>
      <c r="H14" s="212" t="s">
        <v>35</v>
      </c>
      <c r="I14" s="214" t="s">
        <v>233</v>
      </c>
      <c r="J14" s="204" t="s">
        <v>234</v>
      </c>
      <c r="K14" s="210" t="s">
        <v>235</v>
      </c>
      <c r="L14" s="128" t="s">
        <v>61</v>
      </c>
      <c r="M14" s="83">
        <v>1.2</v>
      </c>
      <c r="N14" s="91">
        <v>1</v>
      </c>
      <c r="O14" s="89">
        <v>0.1</v>
      </c>
      <c r="P14" s="89">
        <v>0.5</v>
      </c>
      <c r="Q14" s="89">
        <v>0.7</v>
      </c>
      <c r="R14" s="89">
        <v>1</v>
      </c>
      <c r="S14" s="23"/>
      <c r="T14" s="23"/>
      <c r="U14" s="23"/>
      <c r="V14" s="23"/>
      <c r="W14" s="23"/>
      <c r="X14" s="23"/>
      <c r="Y14" s="76"/>
      <c r="Z14" s="23"/>
      <c r="AA14" s="23"/>
      <c r="AB14" s="23"/>
      <c r="AC14" s="23"/>
      <c r="AD14" s="23"/>
      <c r="AE14" s="23"/>
      <c r="AF14" s="22"/>
      <c r="AG14" s="22"/>
    </row>
    <row r="15" spans="1:57" s="19" customFormat="1" ht="68.25" customHeight="1" x14ac:dyDescent="0.2">
      <c r="A15" s="203">
        <v>6</v>
      </c>
      <c r="B15" s="212">
        <v>2</v>
      </c>
      <c r="C15" s="212" t="s">
        <v>62</v>
      </c>
      <c r="D15" s="212" t="s">
        <v>226</v>
      </c>
      <c r="E15" s="213" t="s">
        <v>231</v>
      </c>
      <c r="F15" s="216" t="s">
        <v>236</v>
      </c>
      <c r="G15" s="215">
        <v>43830</v>
      </c>
      <c r="H15" s="212" t="s">
        <v>35</v>
      </c>
      <c r="I15" s="214" t="s">
        <v>237</v>
      </c>
      <c r="J15" s="204" t="s">
        <v>238</v>
      </c>
      <c r="K15" s="210" t="s">
        <v>239</v>
      </c>
      <c r="L15" s="128" t="s">
        <v>61</v>
      </c>
      <c r="M15" s="90"/>
      <c r="N15" s="91">
        <v>1</v>
      </c>
      <c r="O15" s="88" t="s">
        <v>217</v>
      </c>
      <c r="P15" s="62">
        <v>0.33300000000000002</v>
      </c>
      <c r="Q15" s="62">
        <v>0.66</v>
      </c>
      <c r="R15" s="62">
        <v>1</v>
      </c>
      <c r="S15" s="23"/>
      <c r="T15" s="23"/>
      <c r="U15" s="23"/>
      <c r="V15" s="23"/>
      <c r="W15" s="23"/>
      <c r="X15" s="23"/>
      <c r="Y15" s="23"/>
      <c r="Z15" s="23"/>
      <c r="AA15" s="23"/>
      <c r="AB15" s="23"/>
      <c r="AC15" s="23"/>
      <c r="AD15" s="23"/>
      <c r="AE15" s="23"/>
      <c r="AF15" s="22"/>
      <c r="AG15" s="22"/>
    </row>
    <row r="16" spans="1:57" s="19" customFormat="1" ht="90.75" customHeight="1" x14ac:dyDescent="0.2">
      <c r="A16" s="203">
        <v>7</v>
      </c>
      <c r="B16" s="212">
        <v>2</v>
      </c>
      <c r="C16" s="212" t="s">
        <v>62</v>
      </c>
      <c r="D16" s="212" t="s">
        <v>226</v>
      </c>
      <c r="E16" s="213" t="s">
        <v>231</v>
      </c>
      <c r="F16" s="216" t="s">
        <v>240</v>
      </c>
      <c r="G16" s="215">
        <v>43830</v>
      </c>
      <c r="H16" s="212" t="s">
        <v>35</v>
      </c>
      <c r="I16" s="214" t="s">
        <v>241</v>
      </c>
      <c r="J16" s="204" t="s">
        <v>242</v>
      </c>
      <c r="K16" s="210" t="s">
        <v>243</v>
      </c>
      <c r="L16" s="128" t="s">
        <v>61</v>
      </c>
      <c r="M16" s="90" t="s">
        <v>217</v>
      </c>
      <c r="N16" s="91">
        <v>1</v>
      </c>
      <c r="O16" s="88" t="s">
        <v>217</v>
      </c>
      <c r="P16" s="62">
        <v>0.33300000000000002</v>
      </c>
      <c r="Q16" s="62">
        <v>0.66</v>
      </c>
      <c r="R16" s="62">
        <v>1</v>
      </c>
      <c r="S16" s="23"/>
      <c r="T16" s="23"/>
      <c r="U16" s="23"/>
      <c r="V16" s="23"/>
      <c r="W16" s="23"/>
      <c r="X16" s="23"/>
      <c r="Y16" s="23"/>
      <c r="Z16" s="23"/>
      <c r="AA16" s="23"/>
      <c r="AB16" s="23"/>
      <c r="AC16" s="23"/>
      <c r="AD16" s="23"/>
      <c r="AE16" s="23"/>
      <c r="AF16" s="22"/>
      <c r="AG16" s="22"/>
    </row>
    <row r="17" spans="1:37" s="19" customFormat="1" ht="61.5" customHeight="1" x14ac:dyDescent="0.2">
      <c r="A17" s="203">
        <v>8</v>
      </c>
      <c r="B17" s="213">
        <v>2</v>
      </c>
      <c r="C17" s="213" t="s">
        <v>60</v>
      </c>
      <c r="D17" s="212" t="s">
        <v>226</v>
      </c>
      <c r="E17" s="213" t="s">
        <v>244</v>
      </c>
      <c r="F17" s="216" t="s">
        <v>245</v>
      </c>
      <c r="G17" s="215">
        <v>43830</v>
      </c>
      <c r="H17" s="212" t="s">
        <v>64</v>
      </c>
      <c r="I17" s="216" t="s">
        <v>246</v>
      </c>
      <c r="J17" s="204" t="s">
        <v>247</v>
      </c>
      <c r="K17" s="210" t="s">
        <v>248</v>
      </c>
      <c r="L17" s="128" t="s">
        <v>61</v>
      </c>
      <c r="M17" s="90">
        <v>1</v>
      </c>
      <c r="N17" s="91">
        <v>1</v>
      </c>
      <c r="O17" s="143">
        <v>0.17</v>
      </c>
      <c r="P17" s="143">
        <v>0.5</v>
      </c>
      <c r="Q17" s="143">
        <v>0.67</v>
      </c>
      <c r="R17" s="143">
        <v>1</v>
      </c>
      <c r="S17" s="23"/>
      <c r="T17" s="23"/>
      <c r="U17" s="23"/>
      <c r="V17" s="23"/>
      <c r="W17" s="23"/>
      <c r="X17" s="23"/>
      <c r="Y17" s="23"/>
      <c r="Z17" s="23"/>
      <c r="AA17" s="23"/>
      <c r="AB17" s="23"/>
      <c r="AC17" s="23"/>
      <c r="AD17" s="23"/>
      <c r="AE17" s="23"/>
      <c r="AF17" s="22"/>
      <c r="AG17" s="22"/>
    </row>
    <row r="18" spans="1:37" s="19" customFormat="1" ht="75.75" customHeight="1" x14ac:dyDescent="0.2">
      <c r="A18" s="203">
        <v>9</v>
      </c>
      <c r="B18" s="213">
        <v>2</v>
      </c>
      <c r="C18" s="213" t="s">
        <v>60</v>
      </c>
      <c r="D18" s="212" t="s">
        <v>226</v>
      </c>
      <c r="E18" s="213" t="s">
        <v>244</v>
      </c>
      <c r="F18" s="216" t="s">
        <v>249</v>
      </c>
      <c r="G18" s="215">
        <v>43830</v>
      </c>
      <c r="H18" s="212" t="s">
        <v>36</v>
      </c>
      <c r="I18" s="216" t="s">
        <v>250</v>
      </c>
      <c r="J18" s="204" t="s">
        <v>251</v>
      </c>
      <c r="K18" s="210" t="s">
        <v>300</v>
      </c>
      <c r="L18" s="128" t="s">
        <v>61</v>
      </c>
      <c r="M18" s="90">
        <v>1.25</v>
      </c>
      <c r="N18" s="109">
        <v>1</v>
      </c>
      <c r="O18" s="89" t="s">
        <v>217</v>
      </c>
      <c r="P18" s="89" t="s">
        <v>217</v>
      </c>
      <c r="Q18" s="89" t="s">
        <v>217</v>
      </c>
      <c r="R18" s="144">
        <v>1</v>
      </c>
      <c r="S18" s="23"/>
      <c r="T18" s="23"/>
      <c r="U18" s="23"/>
      <c r="V18" s="23"/>
      <c r="W18" s="23"/>
      <c r="X18" s="23"/>
      <c r="Y18" s="23"/>
      <c r="Z18" s="23"/>
      <c r="AA18" s="23"/>
      <c r="AB18" s="23"/>
      <c r="AC18" s="23"/>
      <c r="AD18" s="23"/>
      <c r="AE18" s="23"/>
      <c r="AF18" s="22"/>
      <c r="AG18" s="22"/>
    </row>
    <row r="19" spans="1:37" s="19" customFormat="1" ht="91.5" customHeight="1" x14ac:dyDescent="0.2">
      <c r="A19" s="203">
        <v>10</v>
      </c>
      <c r="B19" s="213">
        <v>2</v>
      </c>
      <c r="C19" s="213" t="s">
        <v>60</v>
      </c>
      <c r="D19" s="212" t="s">
        <v>226</v>
      </c>
      <c r="E19" s="213" t="s">
        <v>252</v>
      </c>
      <c r="F19" s="216" t="s">
        <v>253</v>
      </c>
      <c r="G19" s="215" t="s">
        <v>232</v>
      </c>
      <c r="H19" s="212" t="s">
        <v>36</v>
      </c>
      <c r="I19" s="214" t="s">
        <v>254</v>
      </c>
      <c r="J19" s="204" t="s">
        <v>255</v>
      </c>
      <c r="K19" s="210" t="s">
        <v>256</v>
      </c>
      <c r="L19" s="128" t="s">
        <v>61</v>
      </c>
      <c r="M19" s="83"/>
      <c r="N19" s="91">
        <v>1</v>
      </c>
      <c r="O19" s="89" t="s">
        <v>192</v>
      </c>
      <c r="P19" s="144">
        <v>1</v>
      </c>
      <c r="Q19" s="89" t="s">
        <v>192</v>
      </c>
      <c r="R19" s="89" t="s">
        <v>217</v>
      </c>
      <c r="S19" s="23"/>
      <c r="T19" s="23"/>
      <c r="U19" s="23"/>
      <c r="V19" s="23"/>
      <c r="W19" s="23"/>
      <c r="X19" s="23"/>
      <c r="Y19" s="23"/>
      <c r="Z19" s="23"/>
      <c r="AA19" s="23"/>
      <c r="AB19" s="23"/>
      <c r="AC19" s="23"/>
      <c r="AD19" s="23"/>
      <c r="AE19" s="23"/>
      <c r="AF19" s="22"/>
      <c r="AG19" s="22"/>
    </row>
    <row r="20" spans="1:37" s="19" customFormat="1" ht="101.25" customHeight="1" x14ac:dyDescent="0.2">
      <c r="A20" s="203">
        <v>11</v>
      </c>
      <c r="B20" s="217">
        <v>2</v>
      </c>
      <c r="C20" s="217" t="s">
        <v>63</v>
      </c>
      <c r="D20" s="212" t="s">
        <v>226</v>
      </c>
      <c r="E20" s="218" t="s">
        <v>244</v>
      </c>
      <c r="F20" s="219" t="s">
        <v>257</v>
      </c>
      <c r="G20" s="215">
        <v>43830</v>
      </c>
      <c r="H20" s="217" t="s">
        <v>35</v>
      </c>
      <c r="I20" s="220" t="s">
        <v>258</v>
      </c>
      <c r="J20" s="204" t="s">
        <v>259</v>
      </c>
      <c r="K20" s="210" t="s">
        <v>260</v>
      </c>
      <c r="L20" s="129" t="s">
        <v>61</v>
      </c>
      <c r="M20" s="83"/>
      <c r="N20" s="110">
        <v>1</v>
      </c>
      <c r="O20" s="89"/>
      <c r="P20" s="89">
        <v>0.5</v>
      </c>
      <c r="Q20" s="89"/>
      <c r="R20" s="144">
        <v>1</v>
      </c>
      <c r="S20" s="23"/>
      <c r="T20" s="23"/>
      <c r="U20" s="23"/>
      <c r="V20" s="23"/>
      <c r="W20" s="23"/>
      <c r="X20" s="23"/>
      <c r="Y20" s="23"/>
      <c r="Z20" s="23"/>
      <c r="AA20" s="23"/>
      <c r="AB20" s="23"/>
      <c r="AC20" s="23"/>
      <c r="AD20" s="23"/>
      <c r="AE20" s="23"/>
      <c r="AF20" s="22"/>
      <c r="AG20" s="22"/>
    </row>
    <row r="21" spans="1:37" s="19" customFormat="1" ht="101.25" customHeight="1" x14ac:dyDescent="0.2">
      <c r="A21" s="203">
        <v>12</v>
      </c>
      <c r="B21" s="221">
        <v>1</v>
      </c>
      <c r="C21" s="221">
        <v>1.4</v>
      </c>
      <c r="D21" s="203" t="s">
        <v>171</v>
      </c>
      <c r="E21" s="222" t="s">
        <v>329</v>
      </c>
      <c r="F21" s="223" t="s">
        <v>353</v>
      </c>
      <c r="G21" s="224">
        <v>43830</v>
      </c>
      <c r="H21" s="224" t="s">
        <v>35</v>
      </c>
      <c r="I21" s="223" t="s">
        <v>330</v>
      </c>
      <c r="J21" s="204" t="s">
        <v>331</v>
      </c>
      <c r="K21" s="210" t="s">
        <v>354</v>
      </c>
      <c r="L21" s="129" t="s">
        <v>61</v>
      </c>
      <c r="M21" s="83">
        <v>1</v>
      </c>
      <c r="N21" s="125">
        <v>1</v>
      </c>
      <c r="O21" s="89">
        <v>0.04</v>
      </c>
      <c r="P21" s="138">
        <v>0.26</v>
      </c>
      <c r="Q21" s="89">
        <v>0.56000000000000005</v>
      </c>
      <c r="R21" s="145">
        <v>1</v>
      </c>
      <c r="S21" s="116"/>
      <c r="T21" s="116"/>
      <c r="U21" s="117"/>
      <c r="V21" s="116"/>
      <c r="W21" s="116"/>
      <c r="X21" s="117"/>
      <c r="Y21" s="116"/>
      <c r="Z21" s="116"/>
      <c r="AA21" s="117"/>
      <c r="AB21" s="118"/>
      <c r="AC21" s="116"/>
      <c r="AD21" s="119"/>
      <c r="AE21" s="120">
        <f>+U21+X21+AA21+AD21</f>
        <v>0</v>
      </c>
      <c r="AF21" s="121" t="str">
        <f>IF(AE21&lt;80%,"MÍNIMO",IF(AE21&gt;=80%,IF(AE21&lt;90%,"ACEPTABLE",IF(AE21&gt;=90%,"SATISFACTORIO"))))</f>
        <v>MÍNIMO</v>
      </c>
      <c r="AG21" s="122"/>
      <c r="AH21" s="123" t="s">
        <v>59</v>
      </c>
      <c r="AI21" s="124" t="s">
        <v>332</v>
      </c>
      <c r="AJ21" s="124" t="s">
        <v>333</v>
      </c>
      <c r="AK21" s="124" t="s">
        <v>334</v>
      </c>
    </row>
    <row r="22" spans="1:37" s="61" customFormat="1" ht="63" customHeight="1" x14ac:dyDescent="0.2">
      <c r="A22" s="203">
        <v>13</v>
      </c>
      <c r="B22" s="203">
        <v>1</v>
      </c>
      <c r="C22" s="203" t="s">
        <v>71</v>
      </c>
      <c r="D22" s="203" t="s">
        <v>171</v>
      </c>
      <c r="E22" s="203" t="s">
        <v>172</v>
      </c>
      <c r="F22" s="225" t="s">
        <v>173</v>
      </c>
      <c r="G22" s="226">
        <v>43555</v>
      </c>
      <c r="H22" s="227" t="s">
        <v>35</v>
      </c>
      <c r="I22" s="225" t="s">
        <v>174</v>
      </c>
      <c r="J22" s="204" t="s">
        <v>175</v>
      </c>
      <c r="K22" s="210" t="s">
        <v>176</v>
      </c>
      <c r="L22" s="84" t="s">
        <v>61</v>
      </c>
      <c r="M22" s="83">
        <v>1</v>
      </c>
      <c r="N22" s="85">
        <v>1</v>
      </c>
      <c r="O22" s="52">
        <v>1</v>
      </c>
      <c r="P22" s="52" t="s">
        <v>66</v>
      </c>
      <c r="Q22" s="52" t="s">
        <v>66</v>
      </c>
      <c r="R22" s="86" t="s">
        <v>66</v>
      </c>
      <c r="S22" s="59"/>
      <c r="T22" s="59"/>
      <c r="U22" s="59"/>
      <c r="V22" s="59"/>
      <c r="W22" s="77"/>
      <c r="X22" s="59"/>
      <c r="Y22" s="59"/>
      <c r="Z22" s="59"/>
      <c r="AA22" s="59"/>
      <c r="AB22" s="59"/>
      <c r="AC22" s="59"/>
      <c r="AD22" s="59"/>
      <c r="AE22" s="59"/>
      <c r="AF22" s="60"/>
      <c r="AG22" s="60"/>
    </row>
    <row r="23" spans="1:37" s="19" customFormat="1" ht="81" customHeight="1" x14ac:dyDescent="0.2">
      <c r="A23" s="203">
        <v>14</v>
      </c>
      <c r="B23" s="203">
        <v>1</v>
      </c>
      <c r="C23" s="203" t="s">
        <v>71</v>
      </c>
      <c r="D23" s="203" t="s">
        <v>171</v>
      </c>
      <c r="E23" s="203" t="s">
        <v>177</v>
      </c>
      <c r="F23" s="225" t="s">
        <v>178</v>
      </c>
      <c r="G23" s="226">
        <v>43830</v>
      </c>
      <c r="H23" s="227" t="s">
        <v>35</v>
      </c>
      <c r="I23" s="225" t="s">
        <v>179</v>
      </c>
      <c r="J23" s="204" t="s">
        <v>180</v>
      </c>
      <c r="K23" s="210" t="s">
        <v>181</v>
      </c>
      <c r="L23" s="84" t="s">
        <v>61</v>
      </c>
      <c r="M23" s="90">
        <v>1</v>
      </c>
      <c r="N23" s="91">
        <v>1</v>
      </c>
      <c r="O23" s="62" t="s">
        <v>66</v>
      </c>
      <c r="P23" s="62" t="s">
        <v>66</v>
      </c>
      <c r="Q23" s="62" t="s">
        <v>66</v>
      </c>
      <c r="R23" s="62">
        <v>1</v>
      </c>
      <c r="S23" s="23"/>
      <c r="T23" s="23"/>
      <c r="U23" s="23"/>
      <c r="V23" s="23"/>
      <c r="W23" s="78"/>
      <c r="X23" s="23"/>
      <c r="Y23" s="23"/>
      <c r="Z23" s="23"/>
      <c r="AA23" s="23"/>
      <c r="AB23" s="23"/>
      <c r="AC23" s="23"/>
      <c r="AD23" s="23"/>
      <c r="AE23" s="23"/>
      <c r="AF23" s="22"/>
      <c r="AG23" s="22"/>
    </row>
    <row r="24" spans="1:37" s="19" customFormat="1" ht="50.25" customHeight="1" x14ac:dyDescent="0.2">
      <c r="A24" s="203">
        <v>15</v>
      </c>
      <c r="B24" s="203">
        <v>1</v>
      </c>
      <c r="C24" s="203" t="s">
        <v>72</v>
      </c>
      <c r="D24" s="203" t="s">
        <v>171</v>
      </c>
      <c r="E24" s="203" t="s">
        <v>182</v>
      </c>
      <c r="F24" s="225" t="s">
        <v>183</v>
      </c>
      <c r="G24" s="226">
        <v>43830</v>
      </c>
      <c r="H24" s="227" t="s">
        <v>35</v>
      </c>
      <c r="I24" s="225" t="s">
        <v>184</v>
      </c>
      <c r="J24" s="204" t="s">
        <v>185</v>
      </c>
      <c r="K24" s="210" t="s">
        <v>186</v>
      </c>
      <c r="L24" s="84" t="s">
        <v>61</v>
      </c>
      <c r="M24" s="90">
        <v>1</v>
      </c>
      <c r="N24" s="85">
        <v>1</v>
      </c>
      <c r="O24" s="146" t="s">
        <v>66</v>
      </c>
      <c r="P24" s="146" t="s">
        <v>66</v>
      </c>
      <c r="Q24" s="146" t="s">
        <v>66</v>
      </c>
      <c r="R24" s="135">
        <v>1</v>
      </c>
      <c r="S24" s="23"/>
      <c r="T24" s="23"/>
      <c r="U24" s="23"/>
      <c r="V24" s="23"/>
      <c r="W24" s="23"/>
      <c r="X24" s="23"/>
      <c r="Y24" s="23"/>
      <c r="Z24" s="23"/>
      <c r="AA24" s="23"/>
      <c r="AB24" s="23"/>
      <c r="AC24" s="23"/>
      <c r="AD24" s="23"/>
      <c r="AE24" s="23"/>
      <c r="AF24" s="22"/>
      <c r="AG24" s="22"/>
    </row>
    <row r="25" spans="1:37" s="19" customFormat="1" ht="86.25" customHeight="1" x14ac:dyDescent="0.2">
      <c r="A25" s="203">
        <v>16</v>
      </c>
      <c r="B25" s="203">
        <v>1</v>
      </c>
      <c r="C25" s="203" t="s">
        <v>75</v>
      </c>
      <c r="D25" s="203" t="s">
        <v>125</v>
      </c>
      <c r="E25" s="203" t="s">
        <v>126</v>
      </c>
      <c r="F25" s="225" t="s">
        <v>127</v>
      </c>
      <c r="G25" s="228">
        <v>43830</v>
      </c>
      <c r="H25" s="229" t="s">
        <v>35</v>
      </c>
      <c r="I25" s="230" t="s">
        <v>128</v>
      </c>
      <c r="J25" s="204" t="s">
        <v>129</v>
      </c>
      <c r="K25" s="210" t="s">
        <v>301</v>
      </c>
      <c r="L25" s="84" t="s">
        <v>61</v>
      </c>
      <c r="M25" s="90">
        <v>0.95</v>
      </c>
      <c r="N25" s="85">
        <v>1</v>
      </c>
      <c r="O25" s="52"/>
      <c r="P25" s="52"/>
      <c r="Q25" s="52"/>
      <c r="R25" s="52">
        <v>1</v>
      </c>
      <c r="S25" s="160"/>
      <c r="T25" s="160"/>
      <c r="U25" s="161" t="e">
        <f>SUM(S25/T25)</f>
        <v>#DIV/0!</v>
      </c>
      <c r="V25" s="162"/>
      <c r="W25" s="162"/>
      <c r="X25" s="161" t="e">
        <f t="shared" ref="X25:X29" si="0">SUM(V25/W25)</f>
        <v>#DIV/0!</v>
      </c>
      <c r="Y25" s="162"/>
      <c r="Z25" s="162"/>
      <c r="AA25" s="161" t="e">
        <f t="shared" ref="AA25:AA28" si="1">SUM(Y25/Z25)</f>
        <v>#DIV/0!</v>
      </c>
      <c r="AB25" s="162"/>
      <c r="AC25" s="162"/>
      <c r="AD25" s="161" t="e">
        <f>+AB25/AC25</f>
        <v>#DIV/0!</v>
      </c>
      <c r="AE25" s="151" t="e">
        <f>SUM(AA25)/(O25+P25)</f>
        <v>#DIV/0!</v>
      </c>
      <c r="AF25" s="163" t="e">
        <f>IF(AE25&lt;80%,"MÍNIMO",IF(AE25&gt;=80%,IF(AE25&lt;90%,"ACEPTABLE",IF(AE25&gt;=90%,"SATISFACTORIO"))))</f>
        <v>#DIV/0!</v>
      </c>
      <c r="AG25" s="164"/>
      <c r="AH25" s="165"/>
      <c r="AI25" s="166" t="s">
        <v>357</v>
      </c>
      <c r="AJ25" s="167" t="s">
        <v>358</v>
      </c>
      <c r="AK25" s="168" t="s">
        <v>359</v>
      </c>
    </row>
    <row r="26" spans="1:37" s="19" customFormat="1" ht="108" x14ac:dyDescent="0.2">
      <c r="A26" s="203">
        <v>17</v>
      </c>
      <c r="B26" s="203">
        <v>1</v>
      </c>
      <c r="C26" s="203" t="s">
        <v>75</v>
      </c>
      <c r="D26" s="203" t="s">
        <v>125</v>
      </c>
      <c r="E26" s="203" t="s">
        <v>130</v>
      </c>
      <c r="F26" s="225" t="s">
        <v>360</v>
      </c>
      <c r="G26" s="228">
        <v>43830</v>
      </c>
      <c r="H26" s="229" t="s">
        <v>35</v>
      </c>
      <c r="I26" s="230" t="s">
        <v>131</v>
      </c>
      <c r="J26" s="204" t="s">
        <v>361</v>
      </c>
      <c r="K26" s="210" t="s">
        <v>362</v>
      </c>
      <c r="L26" s="84" t="s">
        <v>61</v>
      </c>
      <c r="M26" s="262">
        <v>1</v>
      </c>
      <c r="N26" s="85">
        <v>1</v>
      </c>
      <c r="O26" s="79">
        <v>1</v>
      </c>
      <c r="P26" s="79">
        <v>1</v>
      </c>
      <c r="Q26" s="79">
        <v>1</v>
      </c>
      <c r="R26" s="79">
        <v>1</v>
      </c>
      <c r="S26" s="160"/>
      <c r="T26" s="160"/>
      <c r="U26" s="161" t="e">
        <f>SUM(S26/T26)</f>
        <v>#DIV/0!</v>
      </c>
      <c r="V26" s="162"/>
      <c r="W26" s="162"/>
      <c r="X26" s="161" t="e">
        <f t="shared" si="0"/>
        <v>#DIV/0!</v>
      </c>
      <c r="Y26" s="162"/>
      <c r="Z26" s="162"/>
      <c r="AA26" s="161" t="e">
        <f t="shared" si="1"/>
        <v>#DIV/0!</v>
      </c>
      <c r="AB26" s="162"/>
      <c r="AC26" s="162"/>
      <c r="AD26" s="161" t="e">
        <f>+AB26/AC26</f>
        <v>#DIV/0!</v>
      </c>
      <c r="AE26" s="152" t="e">
        <f>SUM(AA26)/P26</f>
        <v>#DIV/0!</v>
      </c>
      <c r="AF26" s="169" t="e">
        <f>IF(AE26&lt;75%,"MÍNIMO",IF(AE26&gt;=75%,IF(AE26&lt;90%,"ACEPTABLE",IF(AE26&gt;=90%,"SATISFACTORIO"))))</f>
        <v>#DIV/0!</v>
      </c>
      <c r="AG26" s="170"/>
      <c r="AH26" s="171"/>
      <c r="AI26" s="166" t="s">
        <v>357</v>
      </c>
      <c r="AJ26" s="167" t="s">
        <v>358</v>
      </c>
      <c r="AK26" s="168" t="s">
        <v>359</v>
      </c>
    </row>
    <row r="27" spans="1:37" s="19" customFormat="1" ht="72" customHeight="1" x14ac:dyDescent="0.2">
      <c r="A27" s="203">
        <v>18</v>
      </c>
      <c r="B27" s="203">
        <v>1</v>
      </c>
      <c r="C27" s="203" t="s">
        <v>75</v>
      </c>
      <c r="D27" s="203" t="s">
        <v>125</v>
      </c>
      <c r="E27" s="203" t="s">
        <v>130</v>
      </c>
      <c r="F27" s="225" t="s">
        <v>132</v>
      </c>
      <c r="G27" s="228">
        <v>43830</v>
      </c>
      <c r="H27" s="229" t="s">
        <v>37</v>
      </c>
      <c r="I27" s="230" t="s">
        <v>133</v>
      </c>
      <c r="J27" s="204" t="s">
        <v>134</v>
      </c>
      <c r="K27" s="210" t="s">
        <v>135</v>
      </c>
      <c r="L27" s="268" t="s">
        <v>136</v>
      </c>
      <c r="M27" s="269">
        <v>122</v>
      </c>
      <c r="N27" s="266">
        <v>180</v>
      </c>
      <c r="O27" s="270">
        <v>180</v>
      </c>
      <c r="P27" s="270">
        <v>180</v>
      </c>
      <c r="Q27" s="270">
        <v>180</v>
      </c>
      <c r="R27" s="270">
        <v>180</v>
      </c>
      <c r="S27" s="160"/>
      <c r="T27" s="160"/>
      <c r="U27" s="161" t="e">
        <f>SUM(S27/T27)</f>
        <v>#DIV/0!</v>
      </c>
      <c r="V27" s="172">
        <v>0</v>
      </c>
      <c r="W27" s="173" t="s">
        <v>59</v>
      </c>
      <c r="X27" s="174">
        <f>SUM(V27)</f>
        <v>0</v>
      </c>
      <c r="Y27" s="162"/>
      <c r="Z27" s="162"/>
      <c r="AA27" s="161" t="e">
        <f t="shared" si="1"/>
        <v>#DIV/0!</v>
      </c>
      <c r="AB27" s="162"/>
      <c r="AC27" s="162"/>
      <c r="AD27" s="161" t="e">
        <f>+AB27/AC27</f>
        <v>#DIV/0!</v>
      </c>
      <c r="AE27" s="154" t="e">
        <f>SUM(AA27)</f>
        <v>#DIV/0!</v>
      </c>
      <c r="AF27" s="169" t="e">
        <f>IF(AE27&gt;180,"MÍNIMO",IF(AE27&lt;=180,IF(AE27&gt;160,"ACEPTABLE",IF(AE27&lt;=160,"SATISFACTORIO"))))</f>
        <v>#DIV/0!</v>
      </c>
      <c r="AG27" s="175"/>
      <c r="AH27" s="171"/>
      <c r="AI27" s="176" t="s">
        <v>363</v>
      </c>
      <c r="AJ27" s="177" t="s">
        <v>364</v>
      </c>
      <c r="AK27" s="177" t="s">
        <v>365</v>
      </c>
    </row>
    <row r="28" spans="1:37" s="19" customFormat="1" ht="108" customHeight="1" x14ac:dyDescent="0.2">
      <c r="A28" s="203">
        <v>19</v>
      </c>
      <c r="B28" s="203">
        <v>1</v>
      </c>
      <c r="C28" s="203" t="s">
        <v>76</v>
      </c>
      <c r="D28" s="203" t="s">
        <v>366</v>
      </c>
      <c r="E28" s="203" t="s">
        <v>74</v>
      </c>
      <c r="F28" s="225" t="s">
        <v>367</v>
      </c>
      <c r="G28" s="228">
        <v>43830</v>
      </c>
      <c r="H28" s="229" t="s">
        <v>37</v>
      </c>
      <c r="I28" s="230" t="s">
        <v>137</v>
      </c>
      <c r="J28" s="204" t="s">
        <v>368</v>
      </c>
      <c r="K28" s="210" t="s">
        <v>369</v>
      </c>
      <c r="L28" s="84" t="s">
        <v>138</v>
      </c>
      <c r="M28" s="263">
        <v>2.6</v>
      </c>
      <c r="N28" s="271">
        <v>3</v>
      </c>
      <c r="O28" s="153"/>
      <c r="P28" s="153"/>
      <c r="Q28" s="153"/>
      <c r="R28" s="272">
        <v>3</v>
      </c>
      <c r="S28" s="160"/>
      <c r="T28" s="160"/>
      <c r="U28" s="161" t="e">
        <f>SUM(S28/T28)</f>
        <v>#DIV/0!</v>
      </c>
      <c r="V28" s="162"/>
      <c r="W28" s="162"/>
      <c r="X28" s="174" t="e">
        <f t="shared" si="0"/>
        <v>#DIV/0!</v>
      </c>
      <c r="Y28" s="162"/>
      <c r="Z28" s="162"/>
      <c r="AA28" s="161" t="e">
        <f t="shared" si="1"/>
        <v>#DIV/0!</v>
      </c>
      <c r="AB28" s="178"/>
      <c r="AC28" s="178"/>
      <c r="AD28" s="161" t="e">
        <f>SUM(AB28/AC28)</f>
        <v>#DIV/0!</v>
      </c>
      <c r="AE28" s="154" t="e">
        <f>SUM(AD28)</f>
        <v>#DIV/0!</v>
      </c>
      <c r="AF28" s="169" t="e">
        <f>IF(AE28&lt;1,"MÍNIMO",IF(AE28&gt;=1,IF(AE28&lt;2,"ACEPTABLE",IF(AE28&gt;=2,"SATISFACTORIO"))))</f>
        <v>#DIV/0!</v>
      </c>
      <c r="AG28" s="175"/>
      <c r="AH28" s="171"/>
      <c r="AI28" s="179" t="s">
        <v>370</v>
      </c>
      <c r="AJ28" s="180" t="s">
        <v>371</v>
      </c>
      <c r="AK28" s="181" t="s">
        <v>372</v>
      </c>
    </row>
    <row r="29" spans="1:37" s="19" customFormat="1" ht="72" customHeight="1" x14ac:dyDescent="0.2">
      <c r="A29" s="203">
        <v>20</v>
      </c>
      <c r="B29" s="232">
        <v>1</v>
      </c>
      <c r="C29" s="232" t="s">
        <v>75</v>
      </c>
      <c r="D29" s="203" t="s">
        <v>125</v>
      </c>
      <c r="E29" s="203" t="s">
        <v>130</v>
      </c>
      <c r="F29" s="225" t="s">
        <v>139</v>
      </c>
      <c r="G29" s="228">
        <v>43830</v>
      </c>
      <c r="H29" s="233" t="s">
        <v>35</v>
      </c>
      <c r="I29" s="231" t="s">
        <v>140</v>
      </c>
      <c r="J29" s="204" t="s">
        <v>373</v>
      </c>
      <c r="K29" s="210" t="s">
        <v>374</v>
      </c>
      <c r="L29" s="84" t="s">
        <v>61</v>
      </c>
      <c r="M29" s="264">
        <v>1</v>
      </c>
      <c r="N29" s="85">
        <v>1</v>
      </c>
      <c r="O29" s="155">
        <v>3.5999999999999997E-2</v>
      </c>
      <c r="P29" s="155">
        <v>0.30299999999999999</v>
      </c>
      <c r="Q29" s="156">
        <v>0.58399999999999996</v>
      </c>
      <c r="R29" s="80">
        <v>1</v>
      </c>
      <c r="S29" s="160"/>
      <c r="T29" s="182"/>
      <c r="U29" s="157"/>
      <c r="V29" s="162"/>
      <c r="W29" s="162"/>
      <c r="X29" s="161" t="e">
        <f t="shared" si="0"/>
        <v>#DIV/0!</v>
      </c>
      <c r="Y29" s="162"/>
      <c r="Z29" s="162"/>
      <c r="AA29" s="157"/>
      <c r="AB29" s="178"/>
      <c r="AC29" s="178"/>
      <c r="AD29" s="161" t="e">
        <f>SUM(AB29/AC29)</f>
        <v>#DIV/0!</v>
      </c>
      <c r="AE29" s="183" t="e">
        <f>SUM(AD29)/R29</f>
        <v>#DIV/0!</v>
      </c>
      <c r="AF29" s="169" t="e">
        <f>IF(AE29&lt;80%,"MÍNIMO",IF(AE29&gt;=80%,IF(AE29&lt;90%,"ACEPTABLE",IF(AE29&gt;=90%,"SATISFACTORIO"))))</f>
        <v>#DIV/0!</v>
      </c>
      <c r="AG29" s="175"/>
      <c r="AH29" s="184"/>
      <c r="AI29" s="166" t="s">
        <v>357</v>
      </c>
      <c r="AJ29" s="167" t="s">
        <v>358</v>
      </c>
      <c r="AK29" s="168" t="s">
        <v>359</v>
      </c>
    </row>
    <row r="30" spans="1:37" s="19" customFormat="1" ht="92.25" customHeight="1" x14ac:dyDescent="0.2">
      <c r="A30" s="203">
        <v>21</v>
      </c>
      <c r="B30" s="234">
        <v>1</v>
      </c>
      <c r="C30" s="232" t="s">
        <v>75</v>
      </c>
      <c r="D30" s="234" t="s">
        <v>125</v>
      </c>
      <c r="E30" s="234" t="s">
        <v>375</v>
      </c>
      <c r="F30" s="235" t="s">
        <v>376</v>
      </c>
      <c r="G30" s="236">
        <v>43830</v>
      </c>
      <c r="H30" s="237" t="s">
        <v>35</v>
      </c>
      <c r="I30" s="238" t="s">
        <v>377</v>
      </c>
      <c r="J30" s="204" t="s">
        <v>378</v>
      </c>
      <c r="K30" s="210" t="s">
        <v>379</v>
      </c>
      <c r="L30" s="84" t="s">
        <v>61</v>
      </c>
      <c r="M30" s="265"/>
      <c r="N30" s="267">
        <v>1</v>
      </c>
      <c r="O30" s="158"/>
      <c r="P30" s="158"/>
      <c r="Q30" s="158"/>
      <c r="R30" s="158">
        <v>1</v>
      </c>
      <c r="S30" s="185"/>
      <c r="T30" s="185"/>
      <c r="U30" s="186" t="e">
        <f>SUM(S30/T30)</f>
        <v>#DIV/0!</v>
      </c>
      <c r="V30" s="187"/>
      <c r="W30" s="187"/>
      <c r="X30" s="186" t="e">
        <f>SUM(V30/W30)</f>
        <v>#DIV/0!</v>
      </c>
      <c r="Y30" s="187"/>
      <c r="Z30" s="187"/>
      <c r="AA30" s="186" t="e">
        <f>SUM(Y30/Z30)</f>
        <v>#DIV/0!</v>
      </c>
      <c r="AB30" s="187"/>
      <c r="AC30" s="188"/>
      <c r="AD30" s="186" t="e">
        <f>SUM(AB30/AC30)</f>
        <v>#DIV/0!</v>
      </c>
      <c r="AE30" s="189" t="e">
        <f>SUM(AD30)/R30</f>
        <v>#DIV/0!</v>
      </c>
      <c r="AF30" s="190" t="e">
        <f>IF(AE30&lt;60%,"MÍNIMO",IF(AE30&gt;=60%,IF(AE30&lt;80%,"ACEPTABLE",IF(AE30&gt;=80%,"SATISFACTORIO"))))</f>
        <v>#DIV/0!</v>
      </c>
      <c r="AG30" s="191"/>
      <c r="AH30" s="184"/>
      <c r="AI30" s="166" t="s">
        <v>357</v>
      </c>
      <c r="AJ30" s="167" t="s">
        <v>358</v>
      </c>
      <c r="AK30" s="168" t="s">
        <v>359</v>
      </c>
    </row>
    <row r="31" spans="1:37" s="19" customFormat="1" ht="72" customHeight="1" x14ac:dyDescent="0.2">
      <c r="A31" s="203">
        <v>22</v>
      </c>
      <c r="B31" s="203">
        <v>1</v>
      </c>
      <c r="C31" s="232" t="s">
        <v>75</v>
      </c>
      <c r="D31" s="203" t="s">
        <v>125</v>
      </c>
      <c r="E31" s="203" t="s">
        <v>380</v>
      </c>
      <c r="F31" s="225" t="s">
        <v>381</v>
      </c>
      <c r="G31" s="228">
        <v>43830</v>
      </c>
      <c r="H31" s="239" t="s">
        <v>35</v>
      </c>
      <c r="I31" s="238" t="s">
        <v>382</v>
      </c>
      <c r="J31" s="204" t="s">
        <v>383</v>
      </c>
      <c r="K31" s="210" t="s">
        <v>384</v>
      </c>
      <c r="L31" s="84" t="s">
        <v>61</v>
      </c>
      <c r="M31" s="262">
        <v>1</v>
      </c>
      <c r="N31" s="85">
        <v>1</v>
      </c>
      <c r="O31" s="159">
        <v>0.2777</v>
      </c>
      <c r="P31" s="79">
        <v>0.5</v>
      </c>
      <c r="Q31" s="159">
        <v>0.77769999999999995</v>
      </c>
      <c r="R31" s="79">
        <v>1</v>
      </c>
      <c r="S31" s="192"/>
      <c r="T31" s="192"/>
      <c r="U31" s="193" t="e">
        <f>SUM(S31/T31)</f>
        <v>#DIV/0!</v>
      </c>
      <c r="V31" s="194"/>
      <c r="W31" s="194"/>
      <c r="X31" s="193" t="e">
        <f>SUM(V31/W31)</f>
        <v>#DIV/0!</v>
      </c>
      <c r="Y31" s="194"/>
      <c r="Z31" s="194"/>
      <c r="AA31" s="193" t="e">
        <f>SUM(Y31/Z31)</f>
        <v>#DIV/0!</v>
      </c>
      <c r="AB31" s="194"/>
      <c r="AC31" s="195"/>
      <c r="AD31" s="193" t="e">
        <f>SUM(AB31/AC31)</f>
        <v>#DIV/0!</v>
      </c>
      <c r="AE31" s="183" t="e">
        <f>SUM(AD31)/R31</f>
        <v>#DIV/0!</v>
      </c>
      <c r="AF31" s="169" t="e">
        <f>IF(AE31&lt;60%,"MÍNIMO",IF(AE31&gt;=60%,IF(AE31&lt;80%,"ACEPTABLE",IF(AE31&gt;=80%,"SATISFACTORIO"))))</f>
        <v>#DIV/0!</v>
      </c>
      <c r="AG31" s="196"/>
      <c r="AH31" s="197"/>
      <c r="AI31" s="166" t="s">
        <v>357</v>
      </c>
      <c r="AJ31" s="167" t="s">
        <v>358</v>
      </c>
      <c r="AK31" s="168" t="s">
        <v>359</v>
      </c>
    </row>
    <row r="32" spans="1:37" s="19" customFormat="1" ht="73.5" customHeight="1" x14ac:dyDescent="0.2">
      <c r="A32" s="203">
        <v>23</v>
      </c>
      <c r="B32" s="240">
        <v>1</v>
      </c>
      <c r="C32" s="240">
        <v>1.2</v>
      </c>
      <c r="D32" s="203" t="s">
        <v>141</v>
      </c>
      <c r="E32" s="203" t="s">
        <v>142</v>
      </c>
      <c r="F32" s="204" t="s">
        <v>143</v>
      </c>
      <c r="G32" s="228">
        <v>43830</v>
      </c>
      <c r="H32" s="239" t="s">
        <v>35</v>
      </c>
      <c r="I32" s="225" t="s">
        <v>144</v>
      </c>
      <c r="J32" s="204" t="s">
        <v>145</v>
      </c>
      <c r="K32" s="210" t="s">
        <v>146</v>
      </c>
      <c r="L32" s="130" t="s">
        <v>61</v>
      </c>
      <c r="M32" s="100">
        <v>1</v>
      </c>
      <c r="N32" s="111">
        <v>1</v>
      </c>
      <c r="O32" s="81">
        <v>1</v>
      </c>
      <c r="P32" s="81">
        <v>1</v>
      </c>
      <c r="Q32" s="81">
        <v>1</v>
      </c>
      <c r="R32" s="81">
        <v>1</v>
      </c>
      <c r="S32" s="23"/>
      <c r="T32" s="23"/>
      <c r="U32" s="23"/>
      <c r="V32" s="23"/>
      <c r="W32" s="23"/>
      <c r="X32" s="23"/>
      <c r="Y32" s="23"/>
      <c r="Z32" s="23"/>
      <c r="AA32" s="23"/>
      <c r="AB32" s="23"/>
      <c r="AC32" s="23"/>
      <c r="AD32" s="23"/>
      <c r="AE32" s="23"/>
    </row>
    <row r="33" spans="1:37" s="19" customFormat="1" ht="159.75" customHeight="1" x14ac:dyDescent="0.2">
      <c r="A33" s="203">
        <v>24</v>
      </c>
      <c r="B33" s="240">
        <v>1</v>
      </c>
      <c r="C33" s="240">
        <v>1.2</v>
      </c>
      <c r="D33" s="203" t="s">
        <v>141</v>
      </c>
      <c r="E33" s="203" t="s">
        <v>142</v>
      </c>
      <c r="F33" s="204" t="s">
        <v>147</v>
      </c>
      <c r="G33" s="228">
        <v>43830</v>
      </c>
      <c r="H33" s="239" t="s">
        <v>35</v>
      </c>
      <c r="I33" s="225" t="s">
        <v>148</v>
      </c>
      <c r="J33" s="204" t="s">
        <v>149</v>
      </c>
      <c r="K33" s="210" t="s">
        <v>150</v>
      </c>
      <c r="L33" s="130" t="s">
        <v>61</v>
      </c>
      <c r="M33" s="100">
        <v>0.95</v>
      </c>
      <c r="N33" s="111">
        <v>0.95</v>
      </c>
      <c r="O33" s="82">
        <v>0.95</v>
      </c>
      <c r="P33" s="82">
        <v>0.95</v>
      </c>
      <c r="Q33" s="82">
        <v>0.95</v>
      </c>
      <c r="R33" s="82">
        <v>0.95</v>
      </c>
      <c r="S33" s="23"/>
      <c r="T33" s="23"/>
      <c r="U33" s="23"/>
      <c r="V33" s="23"/>
      <c r="W33" s="23"/>
      <c r="X33" s="23"/>
      <c r="Y33" s="23"/>
      <c r="Z33" s="23"/>
      <c r="AA33" s="23"/>
      <c r="AB33" s="23"/>
      <c r="AC33" s="23"/>
      <c r="AD33" s="23"/>
      <c r="AE33" s="23"/>
    </row>
    <row r="34" spans="1:37" ht="167.25" customHeight="1" x14ac:dyDescent="0.2">
      <c r="A34" s="203">
        <v>25</v>
      </c>
      <c r="B34" s="240">
        <v>1</v>
      </c>
      <c r="C34" s="240">
        <v>1.2</v>
      </c>
      <c r="D34" s="203" t="s">
        <v>141</v>
      </c>
      <c r="E34" s="203" t="s">
        <v>151</v>
      </c>
      <c r="F34" s="204" t="s">
        <v>147</v>
      </c>
      <c r="G34" s="228">
        <v>43830</v>
      </c>
      <c r="H34" s="239" t="s">
        <v>35</v>
      </c>
      <c r="I34" s="225" t="s">
        <v>152</v>
      </c>
      <c r="J34" s="204" t="s">
        <v>153</v>
      </c>
      <c r="K34" s="210" t="s">
        <v>154</v>
      </c>
      <c r="L34" s="130" t="s">
        <v>61</v>
      </c>
      <c r="M34" s="100">
        <v>0.9</v>
      </c>
      <c r="N34" s="111">
        <v>0.9</v>
      </c>
      <c r="O34" s="82">
        <v>0.9</v>
      </c>
      <c r="P34" s="82">
        <v>0.9</v>
      </c>
      <c r="Q34" s="82">
        <v>0.9</v>
      </c>
      <c r="R34" s="82">
        <v>0.9</v>
      </c>
      <c r="S34" s="21"/>
      <c r="T34" s="21"/>
      <c r="U34" s="21"/>
      <c r="V34" s="21"/>
      <c r="W34" s="21"/>
      <c r="X34" s="21"/>
      <c r="Y34" s="21"/>
      <c r="Z34" s="21"/>
      <c r="AA34" s="21"/>
      <c r="AB34" s="21"/>
      <c r="AC34" s="21"/>
      <c r="AD34" s="21"/>
      <c r="AE34" s="21"/>
    </row>
    <row r="35" spans="1:37" ht="72.75" customHeight="1" x14ac:dyDescent="0.2">
      <c r="A35" s="203">
        <v>26</v>
      </c>
      <c r="B35" s="240">
        <v>1</v>
      </c>
      <c r="C35" s="240">
        <v>1.2</v>
      </c>
      <c r="D35" s="203" t="s">
        <v>141</v>
      </c>
      <c r="E35" s="203" t="s">
        <v>155</v>
      </c>
      <c r="F35" s="204" t="s">
        <v>156</v>
      </c>
      <c r="G35" s="228">
        <v>43830</v>
      </c>
      <c r="H35" s="239" t="s">
        <v>35</v>
      </c>
      <c r="I35" s="225" t="s">
        <v>157</v>
      </c>
      <c r="J35" s="204" t="s">
        <v>158</v>
      </c>
      <c r="K35" s="210" t="s">
        <v>225</v>
      </c>
      <c r="L35" s="130" t="s">
        <v>61</v>
      </c>
      <c r="M35" s="100">
        <v>0.86</v>
      </c>
      <c r="N35" s="111">
        <v>0.86</v>
      </c>
      <c r="O35" s="140">
        <v>0.4</v>
      </c>
      <c r="P35" s="140">
        <v>0.6</v>
      </c>
      <c r="Q35" s="82">
        <v>0.8</v>
      </c>
      <c r="R35" s="82">
        <v>0.86</v>
      </c>
      <c r="S35" s="21"/>
      <c r="T35" s="21"/>
      <c r="U35" s="21"/>
      <c r="V35" s="21"/>
      <c r="W35" s="21"/>
      <c r="X35" s="21"/>
      <c r="Y35" s="21"/>
      <c r="Z35" s="21"/>
      <c r="AA35" s="21"/>
      <c r="AB35" s="21"/>
      <c r="AC35" s="21"/>
      <c r="AD35" s="21"/>
      <c r="AE35" s="21"/>
    </row>
    <row r="36" spans="1:37" ht="82.5" customHeight="1" x14ac:dyDescent="0.2">
      <c r="A36" s="203">
        <v>27</v>
      </c>
      <c r="B36" s="203">
        <v>1</v>
      </c>
      <c r="C36" s="203">
        <v>1.2</v>
      </c>
      <c r="D36" s="203" t="s">
        <v>141</v>
      </c>
      <c r="E36" s="203" t="s">
        <v>155</v>
      </c>
      <c r="F36" s="204" t="s">
        <v>159</v>
      </c>
      <c r="G36" s="228">
        <v>43830</v>
      </c>
      <c r="H36" s="239" t="s">
        <v>35</v>
      </c>
      <c r="I36" s="225" t="s">
        <v>160</v>
      </c>
      <c r="J36" s="204" t="s">
        <v>161</v>
      </c>
      <c r="K36" s="210" t="s">
        <v>162</v>
      </c>
      <c r="L36" s="130" t="s">
        <v>61</v>
      </c>
      <c r="M36" s="100">
        <v>1</v>
      </c>
      <c r="N36" s="112">
        <f>SUM(O36:R36)</f>
        <v>2.65</v>
      </c>
      <c r="O36" s="79">
        <v>0.3</v>
      </c>
      <c r="P36" s="79">
        <v>0.6</v>
      </c>
      <c r="Q36" s="79">
        <v>0.75</v>
      </c>
      <c r="R36" s="79">
        <v>1</v>
      </c>
      <c r="S36" s="21"/>
      <c r="T36" s="21"/>
      <c r="U36" s="21"/>
      <c r="V36" s="21"/>
      <c r="W36" s="21"/>
      <c r="X36" s="21"/>
      <c r="Y36" s="21"/>
      <c r="Z36" s="21"/>
      <c r="AA36" s="21"/>
      <c r="AB36" s="21"/>
      <c r="AC36" s="21"/>
      <c r="AD36" s="21"/>
      <c r="AE36" s="21"/>
    </row>
    <row r="37" spans="1:37" ht="53.25" customHeight="1" x14ac:dyDescent="0.2">
      <c r="A37" s="203">
        <v>28</v>
      </c>
      <c r="B37" s="203">
        <v>1</v>
      </c>
      <c r="C37" s="203">
        <v>1.2</v>
      </c>
      <c r="D37" s="203" t="s">
        <v>141</v>
      </c>
      <c r="E37" s="203" t="s">
        <v>163</v>
      </c>
      <c r="F37" s="241" t="s">
        <v>164</v>
      </c>
      <c r="G37" s="228">
        <v>43830</v>
      </c>
      <c r="H37" s="239" t="s">
        <v>36</v>
      </c>
      <c r="I37" s="225" t="s">
        <v>165</v>
      </c>
      <c r="J37" s="204" t="s">
        <v>166</v>
      </c>
      <c r="K37" s="210" t="s">
        <v>167</v>
      </c>
      <c r="L37" s="130" t="s">
        <v>61</v>
      </c>
      <c r="M37" s="101">
        <v>0.9</v>
      </c>
      <c r="N37" s="112">
        <v>0.9</v>
      </c>
      <c r="O37" s="141">
        <v>0.15</v>
      </c>
      <c r="P37" s="141">
        <v>0.4</v>
      </c>
      <c r="Q37" s="141">
        <v>0.65</v>
      </c>
      <c r="R37" s="79">
        <v>0.9</v>
      </c>
      <c r="S37" s="21"/>
      <c r="T37" s="21"/>
      <c r="U37" s="21"/>
      <c r="V37" s="21"/>
      <c r="W37" s="21"/>
      <c r="X37" s="21"/>
      <c r="Y37" s="21"/>
      <c r="Z37" s="21"/>
      <c r="AA37" s="21"/>
      <c r="AB37" s="21"/>
      <c r="AC37" s="21"/>
      <c r="AD37" s="21"/>
      <c r="AE37" s="21"/>
    </row>
    <row r="38" spans="1:37" ht="75" customHeight="1" x14ac:dyDescent="0.2">
      <c r="A38" s="203">
        <v>29</v>
      </c>
      <c r="B38" s="242">
        <v>1</v>
      </c>
      <c r="C38" s="242">
        <v>1.2</v>
      </c>
      <c r="D38" s="203" t="s">
        <v>141</v>
      </c>
      <c r="E38" s="203" t="s">
        <v>163</v>
      </c>
      <c r="F38" s="241" t="s">
        <v>168</v>
      </c>
      <c r="G38" s="228">
        <v>43830</v>
      </c>
      <c r="H38" s="239" t="s">
        <v>35</v>
      </c>
      <c r="I38" s="243" t="s">
        <v>169</v>
      </c>
      <c r="J38" s="204" t="s">
        <v>170</v>
      </c>
      <c r="K38" s="210" t="s">
        <v>385</v>
      </c>
      <c r="L38" s="130" t="s">
        <v>61</v>
      </c>
      <c r="M38" s="102">
        <v>1</v>
      </c>
      <c r="N38" s="113">
        <v>1</v>
      </c>
      <c r="O38" s="141">
        <v>1</v>
      </c>
      <c r="P38" s="141">
        <v>1</v>
      </c>
      <c r="Q38" s="141">
        <v>1</v>
      </c>
      <c r="R38" s="141">
        <v>1</v>
      </c>
      <c r="S38" s="21"/>
      <c r="T38" s="21"/>
      <c r="U38" s="21"/>
      <c r="V38" s="21"/>
      <c r="W38" s="21"/>
      <c r="X38" s="21"/>
      <c r="Y38" s="21"/>
      <c r="Z38" s="21"/>
      <c r="AA38" s="21"/>
      <c r="AB38" s="21"/>
      <c r="AC38" s="21"/>
      <c r="AD38" s="21"/>
      <c r="AE38" s="21"/>
    </row>
    <row r="39" spans="1:37" ht="129" customHeight="1" x14ac:dyDescent="0.2">
      <c r="A39" s="203">
        <v>30</v>
      </c>
      <c r="B39" s="244">
        <v>3</v>
      </c>
      <c r="C39" s="244">
        <v>3.1</v>
      </c>
      <c r="D39" s="245" t="s">
        <v>109</v>
      </c>
      <c r="E39" s="246" t="s">
        <v>55</v>
      </c>
      <c r="F39" s="247" t="s">
        <v>110</v>
      </c>
      <c r="G39" s="228">
        <v>43830</v>
      </c>
      <c r="H39" s="244" t="s">
        <v>35</v>
      </c>
      <c r="I39" s="247" t="s">
        <v>111</v>
      </c>
      <c r="J39" s="204" t="s">
        <v>112</v>
      </c>
      <c r="K39" s="210" t="s">
        <v>348</v>
      </c>
      <c r="L39" s="130" t="s">
        <v>61</v>
      </c>
      <c r="M39" s="132">
        <v>1</v>
      </c>
      <c r="N39" s="133">
        <v>1</v>
      </c>
      <c r="O39" s="89">
        <v>1</v>
      </c>
      <c r="P39" s="89">
        <v>1</v>
      </c>
      <c r="Q39" s="89">
        <v>1</v>
      </c>
      <c r="R39" s="89">
        <v>1</v>
      </c>
      <c r="S39" s="21"/>
    </row>
    <row r="40" spans="1:37" ht="96" customHeight="1" x14ac:dyDescent="0.2">
      <c r="A40" s="203">
        <v>31</v>
      </c>
      <c r="B40" s="244">
        <v>3</v>
      </c>
      <c r="C40" s="244" t="s">
        <v>56</v>
      </c>
      <c r="D40" s="245" t="s">
        <v>109</v>
      </c>
      <c r="E40" s="246" t="s">
        <v>55</v>
      </c>
      <c r="F40" s="247" t="s">
        <v>113</v>
      </c>
      <c r="G40" s="228">
        <v>43830</v>
      </c>
      <c r="H40" s="244" t="s">
        <v>35</v>
      </c>
      <c r="I40" s="247" t="s">
        <v>123</v>
      </c>
      <c r="J40" s="204" t="s">
        <v>57</v>
      </c>
      <c r="K40" s="210" t="s">
        <v>349</v>
      </c>
      <c r="L40" s="130" t="s">
        <v>61</v>
      </c>
      <c r="M40" s="107">
        <v>1</v>
      </c>
      <c r="N40" s="134">
        <v>1</v>
      </c>
      <c r="O40" s="89">
        <v>1</v>
      </c>
      <c r="P40" s="89">
        <v>1</v>
      </c>
      <c r="Q40" s="89">
        <v>1</v>
      </c>
      <c r="R40" s="89">
        <v>1</v>
      </c>
      <c r="S40" s="21"/>
    </row>
    <row r="41" spans="1:37" ht="117" customHeight="1" x14ac:dyDescent="0.2">
      <c r="A41" s="203">
        <v>32</v>
      </c>
      <c r="B41" s="203">
        <v>4</v>
      </c>
      <c r="C41" s="203" t="s">
        <v>67</v>
      </c>
      <c r="D41" s="227" t="s">
        <v>205</v>
      </c>
      <c r="E41" s="244" t="s">
        <v>206</v>
      </c>
      <c r="F41" s="247" t="s">
        <v>302</v>
      </c>
      <c r="G41" s="205">
        <v>43646</v>
      </c>
      <c r="H41" s="203" t="s">
        <v>35</v>
      </c>
      <c r="I41" s="248" t="s">
        <v>386</v>
      </c>
      <c r="J41" s="204" t="s">
        <v>303</v>
      </c>
      <c r="K41" s="210" t="s">
        <v>304</v>
      </c>
      <c r="L41" s="131" t="s">
        <v>61</v>
      </c>
      <c r="M41" s="103"/>
      <c r="N41" s="84">
        <v>1</v>
      </c>
      <c r="O41" s="52">
        <v>0.14000000000000001</v>
      </c>
      <c r="P41" s="52">
        <v>1</v>
      </c>
      <c r="Q41" s="52"/>
      <c r="R41" s="52"/>
      <c r="S41" s="20"/>
      <c r="T41" s="20"/>
      <c r="U41" s="20"/>
      <c r="V41" s="20"/>
      <c r="W41" s="20"/>
      <c r="X41" s="20"/>
      <c r="Y41" s="20"/>
      <c r="Z41" s="20"/>
      <c r="AA41" s="20"/>
      <c r="AB41" s="20"/>
      <c r="AC41" s="20"/>
      <c r="AD41" s="20"/>
      <c r="AE41" s="20"/>
    </row>
    <row r="42" spans="1:37" ht="72" x14ac:dyDescent="0.2">
      <c r="A42" s="203">
        <v>33</v>
      </c>
      <c r="B42" s="203">
        <v>4</v>
      </c>
      <c r="C42" s="203" t="s">
        <v>68</v>
      </c>
      <c r="D42" s="227" t="s">
        <v>205</v>
      </c>
      <c r="E42" s="244" t="s">
        <v>207</v>
      </c>
      <c r="F42" s="247" t="s">
        <v>208</v>
      </c>
      <c r="G42" s="205">
        <v>43830</v>
      </c>
      <c r="H42" s="203" t="s">
        <v>35</v>
      </c>
      <c r="I42" s="212" t="s">
        <v>305</v>
      </c>
      <c r="J42" s="204" t="s">
        <v>387</v>
      </c>
      <c r="K42" s="210" t="s">
        <v>210</v>
      </c>
      <c r="L42" s="131" t="s">
        <v>61</v>
      </c>
      <c r="M42" s="104">
        <v>100</v>
      </c>
      <c r="N42" s="84">
        <v>1</v>
      </c>
      <c r="O42" s="135">
        <v>0.1</v>
      </c>
      <c r="P42" s="135">
        <v>0.4</v>
      </c>
      <c r="Q42" s="135">
        <v>0.7</v>
      </c>
      <c r="R42" s="135">
        <v>1</v>
      </c>
      <c r="S42" s="20"/>
      <c r="T42" s="20"/>
      <c r="U42" s="20"/>
      <c r="V42" s="20"/>
      <c r="W42" s="20"/>
      <c r="X42" s="20"/>
      <c r="Y42" s="20"/>
      <c r="Z42" s="20"/>
      <c r="AA42" s="20"/>
      <c r="AB42" s="20"/>
      <c r="AC42" s="20"/>
      <c r="AD42" s="20"/>
      <c r="AE42" s="20"/>
    </row>
    <row r="43" spans="1:37" ht="70.5" customHeight="1" x14ac:dyDescent="0.2">
      <c r="A43" s="203">
        <v>34</v>
      </c>
      <c r="B43" s="203">
        <v>4</v>
      </c>
      <c r="C43" s="203" t="s">
        <v>68</v>
      </c>
      <c r="D43" s="227" t="s">
        <v>205</v>
      </c>
      <c r="E43" s="204" t="s">
        <v>211</v>
      </c>
      <c r="F43" s="247" t="s">
        <v>392</v>
      </c>
      <c r="G43" s="205">
        <v>43830</v>
      </c>
      <c r="H43" s="203" t="s">
        <v>35</v>
      </c>
      <c r="I43" s="204" t="s">
        <v>388</v>
      </c>
      <c r="J43" s="204" t="s">
        <v>389</v>
      </c>
      <c r="K43" s="210" t="s">
        <v>212</v>
      </c>
      <c r="L43" s="131" t="s">
        <v>61</v>
      </c>
      <c r="M43" s="105">
        <v>4</v>
      </c>
      <c r="N43" s="114">
        <v>1</v>
      </c>
      <c r="O43" s="135">
        <v>0.25</v>
      </c>
      <c r="P43" s="135">
        <v>0.5</v>
      </c>
      <c r="Q43" s="135">
        <v>0.75</v>
      </c>
      <c r="R43" s="135">
        <v>1</v>
      </c>
      <c r="S43" s="20"/>
      <c r="T43" s="20"/>
      <c r="U43" s="20"/>
      <c r="V43" s="20"/>
      <c r="W43" s="20"/>
      <c r="X43" s="20"/>
      <c r="Y43" s="20"/>
      <c r="Z43" s="20"/>
      <c r="AA43" s="20"/>
      <c r="AB43" s="20"/>
      <c r="AC43" s="20"/>
      <c r="AD43" s="20"/>
      <c r="AE43" s="20"/>
    </row>
    <row r="44" spans="1:37" ht="65.25" customHeight="1" x14ac:dyDescent="0.2">
      <c r="A44" s="203">
        <v>35</v>
      </c>
      <c r="B44" s="203">
        <v>4</v>
      </c>
      <c r="C44" s="203" t="s">
        <v>68</v>
      </c>
      <c r="D44" s="227" t="s">
        <v>205</v>
      </c>
      <c r="E44" s="204" t="s">
        <v>213</v>
      </c>
      <c r="F44" s="247" t="s">
        <v>214</v>
      </c>
      <c r="G44" s="205">
        <v>43830</v>
      </c>
      <c r="H44" s="203" t="s">
        <v>35</v>
      </c>
      <c r="I44" s="216" t="s">
        <v>215</v>
      </c>
      <c r="J44" s="204" t="s">
        <v>209</v>
      </c>
      <c r="K44" s="210" t="s">
        <v>216</v>
      </c>
      <c r="L44" s="131" t="s">
        <v>61</v>
      </c>
      <c r="M44" s="105" t="s">
        <v>217</v>
      </c>
      <c r="N44" s="114">
        <v>1</v>
      </c>
      <c r="O44" s="52"/>
      <c r="P44" s="52">
        <v>0.5</v>
      </c>
      <c r="Q44" s="52"/>
      <c r="R44" s="52">
        <v>1</v>
      </c>
      <c r="S44" s="20"/>
      <c r="T44" s="20"/>
      <c r="U44" s="20"/>
      <c r="V44" s="20"/>
      <c r="W44" s="20"/>
      <c r="X44" s="20"/>
      <c r="Y44" s="20"/>
      <c r="Z44" s="20"/>
      <c r="AA44" s="20"/>
      <c r="AB44" s="20"/>
      <c r="AC44" s="20"/>
      <c r="AD44" s="20"/>
      <c r="AE44" s="20"/>
    </row>
    <row r="45" spans="1:37" ht="104.25" customHeight="1" x14ac:dyDescent="0.2">
      <c r="A45" s="203">
        <v>36</v>
      </c>
      <c r="B45" s="203">
        <v>4</v>
      </c>
      <c r="C45" s="203" t="s">
        <v>69</v>
      </c>
      <c r="D45" s="227" t="s">
        <v>205</v>
      </c>
      <c r="E45" s="204" t="s">
        <v>218</v>
      </c>
      <c r="F45" s="247" t="s">
        <v>219</v>
      </c>
      <c r="G45" s="226">
        <v>43813</v>
      </c>
      <c r="H45" s="249" t="s">
        <v>35</v>
      </c>
      <c r="I45" s="204" t="s">
        <v>220</v>
      </c>
      <c r="J45" s="204" t="s">
        <v>221</v>
      </c>
      <c r="K45" s="210" t="s">
        <v>391</v>
      </c>
      <c r="L45" s="85" t="s">
        <v>61</v>
      </c>
      <c r="M45" s="98">
        <v>1</v>
      </c>
      <c r="N45" s="84">
        <v>1</v>
      </c>
      <c r="O45" s="30" t="s">
        <v>66</v>
      </c>
      <c r="P45" s="30" t="s">
        <v>66</v>
      </c>
      <c r="Q45" s="30">
        <v>0.5</v>
      </c>
      <c r="R45" s="30">
        <v>1</v>
      </c>
      <c r="S45" s="20"/>
      <c r="T45" s="20"/>
      <c r="U45" s="20"/>
      <c r="V45" s="20"/>
      <c r="W45" s="20"/>
      <c r="X45" s="20"/>
      <c r="Y45" s="20"/>
      <c r="Z45" s="20"/>
      <c r="AA45" s="20"/>
      <c r="AB45" s="20"/>
      <c r="AC45" s="20"/>
      <c r="AD45" s="20"/>
      <c r="AE45" s="20"/>
    </row>
    <row r="46" spans="1:37" ht="118.5" customHeight="1" x14ac:dyDescent="0.2">
      <c r="A46" s="203">
        <v>37</v>
      </c>
      <c r="B46" s="203">
        <v>4</v>
      </c>
      <c r="C46" s="203" t="s">
        <v>70</v>
      </c>
      <c r="D46" s="227" t="s">
        <v>205</v>
      </c>
      <c r="E46" s="203" t="s">
        <v>207</v>
      </c>
      <c r="F46" s="247" t="s">
        <v>338</v>
      </c>
      <c r="G46" s="205">
        <v>43830</v>
      </c>
      <c r="H46" s="203" t="s">
        <v>35</v>
      </c>
      <c r="I46" s="204" t="s">
        <v>222</v>
      </c>
      <c r="J46" s="204" t="s">
        <v>223</v>
      </c>
      <c r="K46" s="210" t="s">
        <v>224</v>
      </c>
      <c r="L46" s="131" t="s">
        <v>61</v>
      </c>
      <c r="M46" s="105">
        <v>4</v>
      </c>
      <c r="N46" s="114">
        <v>1</v>
      </c>
      <c r="O46" s="52">
        <v>0.25</v>
      </c>
      <c r="P46" s="52">
        <v>0.5</v>
      </c>
      <c r="Q46" s="52">
        <v>0.75</v>
      </c>
      <c r="R46" s="52">
        <v>1</v>
      </c>
      <c r="S46" s="20"/>
      <c r="T46" s="20"/>
      <c r="U46" s="20"/>
      <c r="V46" s="20"/>
      <c r="W46" s="20"/>
      <c r="X46" s="20"/>
      <c r="Y46" s="20"/>
      <c r="Z46" s="20"/>
      <c r="AA46" s="20"/>
      <c r="AB46" s="20"/>
      <c r="AC46" s="20"/>
      <c r="AD46" s="20"/>
      <c r="AE46" s="20"/>
    </row>
    <row r="47" spans="1:37" ht="137.25" customHeight="1" x14ac:dyDescent="0.2">
      <c r="A47" s="203">
        <v>38</v>
      </c>
      <c r="B47" s="250">
        <v>4</v>
      </c>
      <c r="C47" s="250" t="s">
        <v>67</v>
      </c>
      <c r="D47" s="251" t="s">
        <v>205</v>
      </c>
      <c r="E47" s="252" t="s">
        <v>339</v>
      </c>
      <c r="F47" s="204" t="s">
        <v>355</v>
      </c>
      <c r="G47" s="253">
        <v>43830</v>
      </c>
      <c r="H47" s="147" t="s">
        <v>35</v>
      </c>
      <c r="I47" s="204" t="s">
        <v>340</v>
      </c>
      <c r="J47" s="204" t="s">
        <v>341</v>
      </c>
      <c r="K47" s="210" t="s">
        <v>356</v>
      </c>
      <c r="L47" s="131" t="s">
        <v>61</v>
      </c>
      <c r="M47" s="105">
        <v>0</v>
      </c>
      <c r="N47" s="114">
        <v>1</v>
      </c>
      <c r="O47" s="199"/>
      <c r="P47" s="199">
        <v>0.5</v>
      </c>
      <c r="Q47" s="199"/>
      <c r="R47" s="199">
        <v>1</v>
      </c>
      <c r="S47" s="148"/>
      <c r="T47" s="148"/>
      <c r="U47" s="148"/>
      <c r="V47" s="148"/>
      <c r="W47" s="148"/>
      <c r="X47" s="148"/>
      <c r="Y47" s="148"/>
      <c r="Z47" s="148"/>
      <c r="AA47" s="148"/>
      <c r="AB47" s="148"/>
      <c r="AC47" s="148"/>
      <c r="AD47" s="148"/>
      <c r="AE47" s="148"/>
      <c r="AF47" s="149"/>
      <c r="AG47" s="149"/>
      <c r="AH47" s="150"/>
      <c r="AI47" s="147" t="s">
        <v>332</v>
      </c>
      <c r="AJ47" s="147" t="s">
        <v>342</v>
      </c>
      <c r="AK47" s="147" t="s">
        <v>343</v>
      </c>
    </row>
    <row r="48" spans="1:37" ht="117" customHeight="1" x14ac:dyDescent="0.2">
      <c r="A48" s="203">
        <v>39</v>
      </c>
      <c r="B48" s="250">
        <v>4</v>
      </c>
      <c r="C48" s="250" t="s">
        <v>67</v>
      </c>
      <c r="D48" s="251" t="s">
        <v>205</v>
      </c>
      <c r="E48" s="252" t="s">
        <v>339</v>
      </c>
      <c r="F48" s="204" t="s">
        <v>344</v>
      </c>
      <c r="G48" s="253">
        <v>43830</v>
      </c>
      <c r="H48" s="147" t="s">
        <v>35</v>
      </c>
      <c r="I48" s="252" t="s">
        <v>345</v>
      </c>
      <c r="J48" s="204" t="s">
        <v>346</v>
      </c>
      <c r="K48" s="210" t="s">
        <v>347</v>
      </c>
      <c r="L48" s="131" t="s">
        <v>61</v>
      </c>
      <c r="M48" s="105">
        <v>0</v>
      </c>
      <c r="N48" s="114">
        <v>1</v>
      </c>
      <c r="O48" s="199">
        <v>1</v>
      </c>
      <c r="P48" s="199">
        <v>1</v>
      </c>
      <c r="Q48" s="199">
        <v>1</v>
      </c>
      <c r="R48" s="199">
        <v>1</v>
      </c>
      <c r="S48" s="20"/>
      <c r="T48" s="20"/>
      <c r="U48" s="20"/>
      <c r="V48" s="20"/>
      <c r="W48" s="20"/>
      <c r="X48" s="20"/>
      <c r="Y48" s="20"/>
      <c r="Z48" s="20"/>
      <c r="AA48" s="20"/>
      <c r="AB48" s="20"/>
      <c r="AC48" s="20"/>
      <c r="AD48" s="20"/>
      <c r="AE48" s="20"/>
    </row>
    <row r="49" spans="1:31" ht="122.25" customHeight="1" x14ac:dyDescent="0.2">
      <c r="A49" s="203">
        <v>40</v>
      </c>
      <c r="B49" s="227">
        <v>5</v>
      </c>
      <c r="C49" s="203">
        <v>5.0999999999999996</v>
      </c>
      <c r="D49" s="227" t="s">
        <v>187</v>
      </c>
      <c r="E49" s="227" t="s">
        <v>188</v>
      </c>
      <c r="F49" s="225" t="s">
        <v>390</v>
      </c>
      <c r="G49" s="226">
        <v>43830</v>
      </c>
      <c r="H49" s="227" t="s">
        <v>35</v>
      </c>
      <c r="I49" s="254" t="s">
        <v>189</v>
      </c>
      <c r="J49" s="204" t="s">
        <v>190</v>
      </c>
      <c r="K49" s="210" t="s">
        <v>191</v>
      </c>
      <c r="L49" s="131" t="s">
        <v>61</v>
      </c>
      <c r="M49" s="96" t="s">
        <v>192</v>
      </c>
      <c r="N49" s="91">
        <v>1</v>
      </c>
      <c r="O49" s="136"/>
      <c r="P49" s="137">
        <v>0.25</v>
      </c>
      <c r="Q49" s="137">
        <v>0.5</v>
      </c>
      <c r="R49" s="137">
        <v>1</v>
      </c>
      <c r="S49" s="20"/>
      <c r="T49" s="20"/>
      <c r="U49" s="20"/>
      <c r="V49" s="20"/>
      <c r="W49" s="20"/>
      <c r="X49" s="20"/>
      <c r="Y49" s="20"/>
      <c r="Z49" s="20"/>
      <c r="AA49" s="20"/>
      <c r="AB49" s="20"/>
      <c r="AC49" s="20"/>
      <c r="AD49" s="20"/>
      <c r="AE49" s="20"/>
    </row>
    <row r="50" spans="1:31" ht="129.75" customHeight="1" x14ac:dyDescent="0.2">
      <c r="A50" s="203">
        <v>41</v>
      </c>
      <c r="B50" s="255">
        <v>5</v>
      </c>
      <c r="C50" s="256" t="s">
        <v>77</v>
      </c>
      <c r="D50" s="255" t="s">
        <v>187</v>
      </c>
      <c r="E50" s="255" t="s">
        <v>188</v>
      </c>
      <c r="F50" s="257" t="s">
        <v>193</v>
      </c>
      <c r="G50" s="258">
        <v>43830</v>
      </c>
      <c r="H50" s="255" t="s">
        <v>35</v>
      </c>
      <c r="I50" s="254" t="s">
        <v>194</v>
      </c>
      <c r="J50" s="204" t="s">
        <v>195</v>
      </c>
      <c r="K50" s="210" t="s">
        <v>196</v>
      </c>
      <c r="L50" s="131" t="s">
        <v>61</v>
      </c>
      <c r="M50" s="83"/>
      <c r="N50" s="125">
        <v>1</v>
      </c>
      <c r="O50" s="138">
        <v>0.1</v>
      </c>
      <c r="P50" s="138">
        <v>0.4</v>
      </c>
      <c r="Q50" s="138">
        <v>0.7</v>
      </c>
      <c r="R50" s="138">
        <v>1</v>
      </c>
      <c r="S50" s="20"/>
      <c r="T50" s="20"/>
      <c r="U50" s="20"/>
      <c r="V50" s="20"/>
      <c r="W50" s="20"/>
      <c r="X50" s="20"/>
      <c r="Y50" s="20"/>
      <c r="Z50" s="20"/>
      <c r="AA50" s="20"/>
      <c r="AB50" s="20"/>
      <c r="AC50" s="20"/>
      <c r="AD50" s="20"/>
      <c r="AE50" s="20"/>
    </row>
    <row r="51" spans="1:31" ht="97.5" customHeight="1" x14ac:dyDescent="0.2">
      <c r="A51" s="203">
        <v>42</v>
      </c>
      <c r="B51" s="255">
        <v>5</v>
      </c>
      <c r="C51" s="256" t="s">
        <v>78</v>
      </c>
      <c r="D51" s="255" t="s">
        <v>187</v>
      </c>
      <c r="E51" s="255" t="s">
        <v>188</v>
      </c>
      <c r="F51" s="257" t="s">
        <v>197</v>
      </c>
      <c r="G51" s="258">
        <v>43830</v>
      </c>
      <c r="H51" s="255" t="s">
        <v>35</v>
      </c>
      <c r="I51" s="254" t="s">
        <v>198</v>
      </c>
      <c r="J51" s="204" t="s">
        <v>199</v>
      </c>
      <c r="K51" s="210" t="s">
        <v>200</v>
      </c>
      <c r="L51" s="131" t="s">
        <v>61</v>
      </c>
      <c r="M51" s="97" t="s">
        <v>192</v>
      </c>
      <c r="N51" s="125">
        <v>1</v>
      </c>
      <c r="O51" s="138">
        <v>0.1</v>
      </c>
      <c r="P51" s="138">
        <v>0.4</v>
      </c>
      <c r="Q51" s="138">
        <v>0.7</v>
      </c>
      <c r="R51" s="138">
        <v>1</v>
      </c>
      <c r="S51" s="20"/>
      <c r="T51" s="20"/>
      <c r="U51" s="20"/>
      <c r="V51" s="20"/>
      <c r="W51" s="20"/>
      <c r="X51" s="20"/>
      <c r="Y51" s="20"/>
      <c r="Z51" s="20"/>
      <c r="AA51" s="20"/>
      <c r="AB51" s="20"/>
      <c r="AC51" s="20"/>
      <c r="AD51" s="20"/>
      <c r="AE51" s="20"/>
    </row>
    <row r="52" spans="1:31" ht="122.25" customHeight="1" x14ac:dyDescent="0.2">
      <c r="A52" s="203">
        <v>43</v>
      </c>
      <c r="B52" s="255">
        <v>5</v>
      </c>
      <c r="C52" s="256" t="s">
        <v>79</v>
      </c>
      <c r="D52" s="255" t="s">
        <v>187</v>
      </c>
      <c r="E52" s="255" t="s">
        <v>188</v>
      </c>
      <c r="F52" s="257" t="s">
        <v>201</v>
      </c>
      <c r="G52" s="258">
        <v>43830</v>
      </c>
      <c r="H52" s="255" t="s">
        <v>37</v>
      </c>
      <c r="I52" s="254" t="s">
        <v>202</v>
      </c>
      <c r="J52" s="204" t="s">
        <v>203</v>
      </c>
      <c r="K52" s="210" t="s">
        <v>204</v>
      </c>
      <c r="L52" s="131" t="s">
        <v>61</v>
      </c>
      <c r="M52" s="87" t="s">
        <v>66</v>
      </c>
      <c r="N52" s="125">
        <v>0.8</v>
      </c>
      <c r="O52" s="138">
        <v>0.8</v>
      </c>
      <c r="P52" s="138">
        <v>0.8</v>
      </c>
      <c r="Q52" s="138">
        <v>0.8</v>
      </c>
      <c r="R52" s="138">
        <v>0.8</v>
      </c>
      <c r="S52" s="20"/>
      <c r="T52" s="20"/>
      <c r="U52" s="20"/>
      <c r="V52" s="20"/>
      <c r="W52" s="20"/>
      <c r="X52" s="20"/>
      <c r="Y52" s="20"/>
      <c r="Z52" s="20"/>
      <c r="AA52" s="20"/>
      <c r="AB52" s="20"/>
      <c r="AC52" s="20"/>
      <c r="AD52" s="20"/>
      <c r="AE52" s="20"/>
    </row>
    <row r="53" spans="1:31" ht="48" x14ac:dyDescent="0.2">
      <c r="A53" s="203">
        <v>44</v>
      </c>
      <c r="B53" s="203">
        <v>4</v>
      </c>
      <c r="C53" s="203" t="s">
        <v>85</v>
      </c>
      <c r="D53" s="207" t="s">
        <v>86</v>
      </c>
      <c r="E53" s="203" t="s">
        <v>263</v>
      </c>
      <c r="F53" s="204" t="s">
        <v>264</v>
      </c>
      <c r="G53" s="259">
        <v>43830</v>
      </c>
      <c r="H53" s="203" t="s">
        <v>35</v>
      </c>
      <c r="I53" s="204" t="s">
        <v>265</v>
      </c>
      <c r="J53" s="204" t="s">
        <v>266</v>
      </c>
      <c r="K53" s="210" t="s">
        <v>267</v>
      </c>
      <c r="L53" s="126" t="s">
        <v>61</v>
      </c>
      <c r="M53" s="200">
        <v>0.95</v>
      </c>
      <c r="N53" s="112">
        <v>1</v>
      </c>
      <c r="O53" s="89">
        <v>0.25</v>
      </c>
      <c r="P53" s="89">
        <v>0.5</v>
      </c>
      <c r="Q53" s="89">
        <v>0.75</v>
      </c>
      <c r="R53" s="89">
        <v>1</v>
      </c>
      <c r="S53" s="20"/>
      <c r="T53" s="20"/>
      <c r="U53" s="20"/>
      <c r="V53" s="20"/>
      <c r="W53" s="20"/>
      <c r="X53" s="20"/>
      <c r="Y53" s="20"/>
      <c r="Z53" s="20"/>
      <c r="AA53" s="20"/>
      <c r="AB53" s="20"/>
      <c r="AC53" s="20"/>
      <c r="AD53" s="20"/>
      <c r="AE53" s="20"/>
    </row>
    <row r="54" spans="1:31" ht="62.25" customHeight="1" x14ac:dyDescent="0.2">
      <c r="A54" s="203">
        <v>45</v>
      </c>
      <c r="B54" s="203">
        <v>4</v>
      </c>
      <c r="C54" s="203" t="s">
        <v>85</v>
      </c>
      <c r="D54" s="207" t="s">
        <v>86</v>
      </c>
      <c r="E54" s="203" t="s">
        <v>263</v>
      </c>
      <c r="F54" s="204" t="s">
        <v>268</v>
      </c>
      <c r="G54" s="259">
        <v>43830</v>
      </c>
      <c r="H54" s="260" t="s">
        <v>37</v>
      </c>
      <c r="I54" s="261" t="s">
        <v>269</v>
      </c>
      <c r="J54" s="204" t="s">
        <v>306</v>
      </c>
      <c r="K54" s="210" t="s">
        <v>270</v>
      </c>
      <c r="L54" s="131" t="s">
        <v>271</v>
      </c>
      <c r="M54" s="106">
        <v>10</v>
      </c>
      <c r="N54" s="115">
        <v>10</v>
      </c>
      <c r="O54" s="92">
        <v>10</v>
      </c>
      <c r="P54" s="92">
        <v>10</v>
      </c>
      <c r="Q54" s="92">
        <v>10</v>
      </c>
      <c r="R54" s="92">
        <v>10</v>
      </c>
      <c r="S54" s="20"/>
      <c r="T54" s="20"/>
      <c r="U54" s="20"/>
      <c r="V54" s="20"/>
      <c r="W54" s="20"/>
      <c r="X54" s="20"/>
      <c r="Y54" s="20"/>
      <c r="Z54" s="20"/>
      <c r="AA54" s="20"/>
      <c r="AB54" s="20"/>
      <c r="AC54" s="20"/>
      <c r="AD54" s="20"/>
      <c r="AE54" s="20"/>
    </row>
    <row r="55" spans="1:31" ht="54.75" customHeight="1" x14ac:dyDescent="0.2">
      <c r="A55" s="203">
        <v>46</v>
      </c>
      <c r="B55" s="203">
        <v>4</v>
      </c>
      <c r="C55" s="203">
        <v>4.5</v>
      </c>
      <c r="D55" s="207" t="s">
        <v>86</v>
      </c>
      <c r="E55" s="203" t="s">
        <v>272</v>
      </c>
      <c r="F55" s="225" t="s">
        <v>273</v>
      </c>
      <c r="G55" s="259">
        <v>43830</v>
      </c>
      <c r="H55" s="203" t="s">
        <v>35</v>
      </c>
      <c r="I55" s="204" t="s">
        <v>274</v>
      </c>
      <c r="J55" s="204" t="s">
        <v>275</v>
      </c>
      <c r="K55" s="210" t="s">
        <v>276</v>
      </c>
      <c r="L55" s="126" t="s">
        <v>61</v>
      </c>
      <c r="M55" s="90">
        <v>1</v>
      </c>
      <c r="N55" s="91">
        <v>1</v>
      </c>
      <c r="O55" s="137">
        <v>0.1</v>
      </c>
      <c r="P55" s="62">
        <v>0.7</v>
      </c>
      <c r="Q55" s="62">
        <v>0.85</v>
      </c>
      <c r="R55" s="62">
        <v>1</v>
      </c>
      <c r="S55" s="20"/>
      <c r="T55" s="20"/>
      <c r="U55" s="20"/>
      <c r="V55" s="20"/>
      <c r="W55" s="20"/>
      <c r="X55" s="20"/>
      <c r="Y55" s="20"/>
      <c r="Z55" s="20"/>
      <c r="AA55" s="20"/>
      <c r="AB55" s="20"/>
      <c r="AC55" s="20"/>
      <c r="AD55" s="20"/>
      <c r="AE55" s="20"/>
    </row>
    <row r="56" spans="1:31" ht="78.75" customHeight="1" x14ac:dyDescent="0.2">
      <c r="A56" s="203">
        <v>47</v>
      </c>
      <c r="B56" s="240">
        <v>4</v>
      </c>
      <c r="C56" s="240" t="s">
        <v>85</v>
      </c>
      <c r="D56" s="207" t="s">
        <v>86</v>
      </c>
      <c r="E56" s="256" t="s">
        <v>277</v>
      </c>
      <c r="F56" s="257" t="s">
        <v>278</v>
      </c>
      <c r="G56" s="259">
        <v>43830</v>
      </c>
      <c r="H56" s="203" t="s">
        <v>279</v>
      </c>
      <c r="I56" s="216" t="s">
        <v>280</v>
      </c>
      <c r="J56" s="204" t="s">
        <v>281</v>
      </c>
      <c r="K56" s="210" t="s">
        <v>282</v>
      </c>
      <c r="L56" s="126" t="s">
        <v>61</v>
      </c>
      <c r="M56" s="90">
        <v>1</v>
      </c>
      <c r="N56" s="91">
        <v>0.9</v>
      </c>
      <c r="O56" s="89">
        <v>0.9</v>
      </c>
      <c r="P56" s="89">
        <v>0.9</v>
      </c>
      <c r="Q56" s="89">
        <v>0.9</v>
      </c>
      <c r="R56" s="89">
        <v>0.9</v>
      </c>
      <c r="S56" s="20"/>
      <c r="T56" s="20"/>
      <c r="U56" s="20"/>
      <c r="V56" s="20"/>
      <c r="W56" s="20"/>
      <c r="X56" s="20"/>
      <c r="Y56" s="20"/>
      <c r="Z56" s="20"/>
      <c r="AA56" s="20"/>
      <c r="AB56" s="20"/>
      <c r="AC56" s="20"/>
      <c r="AD56" s="20"/>
      <c r="AE56" s="20"/>
    </row>
    <row r="57" spans="1:31" ht="60" x14ac:dyDescent="0.2">
      <c r="A57" s="203">
        <v>48</v>
      </c>
      <c r="B57" s="240">
        <v>4</v>
      </c>
      <c r="C57" s="240" t="s">
        <v>85</v>
      </c>
      <c r="D57" s="207" t="s">
        <v>86</v>
      </c>
      <c r="E57" s="203" t="s">
        <v>283</v>
      </c>
      <c r="F57" s="257" t="s">
        <v>284</v>
      </c>
      <c r="G57" s="259">
        <v>43830</v>
      </c>
      <c r="H57" s="203" t="s">
        <v>279</v>
      </c>
      <c r="I57" s="216" t="s">
        <v>307</v>
      </c>
      <c r="J57" s="204" t="s">
        <v>308</v>
      </c>
      <c r="K57" s="210" t="s">
        <v>285</v>
      </c>
      <c r="L57" s="126" t="s">
        <v>61</v>
      </c>
      <c r="M57" s="90">
        <v>1</v>
      </c>
      <c r="N57" s="91">
        <v>0.9</v>
      </c>
      <c r="O57" s="89">
        <v>0.9</v>
      </c>
      <c r="P57" s="89">
        <v>0.9</v>
      </c>
      <c r="Q57" s="89">
        <v>0.9</v>
      </c>
      <c r="R57" s="89">
        <v>0.9</v>
      </c>
      <c r="S57" s="20"/>
      <c r="T57" s="20"/>
      <c r="U57" s="20"/>
      <c r="V57" s="20"/>
      <c r="W57" s="20"/>
      <c r="X57" s="20"/>
      <c r="Y57" s="20"/>
      <c r="Z57" s="20"/>
      <c r="AA57" s="20"/>
      <c r="AB57" s="20"/>
      <c r="AC57" s="20"/>
      <c r="AD57" s="20"/>
      <c r="AE57" s="20"/>
    </row>
    <row r="58" spans="1:31" ht="72.75" customHeight="1" x14ac:dyDescent="0.2">
      <c r="A58" s="203">
        <v>49</v>
      </c>
      <c r="B58" s="240">
        <v>4</v>
      </c>
      <c r="C58" s="240" t="s">
        <v>85</v>
      </c>
      <c r="D58" s="207" t="s">
        <v>86</v>
      </c>
      <c r="E58" s="203" t="s">
        <v>286</v>
      </c>
      <c r="F58" s="225" t="s">
        <v>287</v>
      </c>
      <c r="G58" s="259">
        <v>43830</v>
      </c>
      <c r="H58" s="203" t="s">
        <v>37</v>
      </c>
      <c r="I58" s="261" t="s">
        <v>309</v>
      </c>
      <c r="J58" s="204" t="s">
        <v>288</v>
      </c>
      <c r="K58" s="210" t="s">
        <v>289</v>
      </c>
      <c r="L58" s="131" t="s">
        <v>136</v>
      </c>
      <c r="M58" s="106">
        <v>7</v>
      </c>
      <c r="N58" s="115">
        <v>5</v>
      </c>
      <c r="O58" s="92">
        <v>5</v>
      </c>
      <c r="P58" s="92">
        <v>5</v>
      </c>
      <c r="Q58" s="92">
        <v>5</v>
      </c>
      <c r="R58" s="92">
        <v>5</v>
      </c>
      <c r="S58" s="20"/>
      <c r="T58" s="20"/>
      <c r="U58" s="20"/>
      <c r="V58" s="20"/>
      <c r="W58" s="20"/>
      <c r="X58" s="20"/>
      <c r="Y58" s="20"/>
      <c r="Z58" s="20"/>
      <c r="AA58" s="20"/>
      <c r="AB58" s="20"/>
      <c r="AC58" s="20"/>
      <c r="AD58" s="20"/>
      <c r="AE58" s="20"/>
    </row>
    <row r="59" spans="1:31" ht="62.25" customHeight="1" x14ac:dyDescent="0.2">
      <c r="A59" s="203">
        <v>50</v>
      </c>
      <c r="B59" s="240">
        <v>4</v>
      </c>
      <c r="C59" s="240" t="s">
        <v>85</v>
      </c>
      <c r="D59" s="207" t="s">
        <v>86</v>
      </c>
      <c r="E59" s="203" t="s">
        <v>286</v>
      </c>
      <c r="F59" s="225" t="s">
        <v>290</v>
      </c>
      <c r="G59" s="259">
        <v>43830</v>
      </c>
      <c r="H59" s="203" t="s">
        <v>35</v>
      </c>
      <c r="I59" s="225" t="s">
        <v>291</v>
      </c>
      <c r="J59" s="204" t="s">
        <v>292</v>
      </c>
      <c r="K59" s="210" t="s">
        <v>293</v>
      </c>
      <c r="L59" s="126" t="s">
        <v>61</v>
      </c>
      <c r="M59" s="90">
        <v>1</v>
      </c>
      <c r="N59" s="91">
        <v>1</v>
      </c>
      <c r="O59" s="89"/>
      <c r="P59" s="89"/>
      <c r="Q59" s="89">
        <v>0.5</v>
      </c>
      <c r="R59" s="89">
        <v>1</v>
      </c>
      <c r="S59" s="20"/>
      <c r="T59" s="20"/>
      <c r="U59" s="20"/>
      <c r="V59" s="20"/>
      <c r="W59" s="20"/>
      <c r="X59" s="20"/>
      <c r="Y59" s="20"/>
      <c r="Z59" s="20"/>
      <c r="AA59" s="20"/>
      <c r="AB59" s="20"/>
      <c r="AC59" s="20"/>
      <c r="AD59" s="20"/>
      <c r="AE59" s="20"/>
    </row>
    <row r="60" spans="1:31" ht="67.5" customHeight="1" x14ac:dyDescent="0.2">
      <c r="A60" s="203">
        <v>51</v>
      </c>
      <c r="B60" s="203">
        <v>4</v>
      </c>
      <c r="C60" s="240" t="s">
        <v>85</v>
      </c>
      <c r="D60" s="207" t="s">
        <v>86</v>
      </c>
      <c r="E60" s="203" t="s">
        <v>283</v>
      </c>
      <c r="F60" s="204" t="s">
        <v>294</v>
      </c>
      <c r="G60" s="259">
        <v>43830</v>
      </c>
      <c r="H60" s="203" t="s">
        <v>35</v>
      </c>
      <c r="I60" s="216" t="s">
        <v>295</v>
      </c>
      <c r="J60" s="204" t="s">
        <v>310</v>
      </c>
      <c r="K60" s="210" t="s">
        <v>296</v>
      </c>
      <c r="L60" s="126" t="s">
        <v>61</v>
      </c>
      <c r="M60" s="107">
        <v>0</v>
      </c>
      <c r="N60" s="85">
        <v>1</v>
      </c>
      <c r="O60" s="62"/>
      <c r="P60" s="62"/>
      <c r="Q60" s="62"/>
      <c r="R60" s="62">
        <v>1</v>
      </c>
      <c r="T60" s="20"/>
      <c r="U60" s="20"/>
      <c r="V60" s="20"/>
      <c r="W60" s="20"/>
      <c r="X60" s="20"/>
      <c r="Y60" s="20"/>
      <c r="Z60" s="20"/>
      <c r="AA60" s="20"/>
      <c r="AB60" s="20"/>
      <c r="AC60" s="20"/>
      <c r="AD60" s="20"/>
      <c r="AE60" s="20"/>
    </row>
    <row r="61" spans="1:31" ht="78.75" customHeight="1" x14ac:dyDescent="0.2">
      <c r="A61" s="203">
        <v>52</v>
      </c>
      <c r="B61" s="203">
        <v>3</v>
      </c>
      <c r="C61" s="203" t="s">
        <v>58</v>
      </c>
      <c r="D61" s="203" t="s">
        <v>89</v>
      </c>
      <c r="E61" s="203" t="s">
        <v>283</v>
      </c>
      <c r="F61" s="204" t="s">
        <v>326</v>
      </c>
      <c r="G61" s="205">
        <v>43830</v>
      </c>
      <c r="H61" s="227" t="s">
        <v>35</v>
      </c>
      <c r="I61" s="227" t="s">
        <v>313</v>
      </c>
      <c r="J61" s="204" t="s">
        <v>314</v>
      </c>
      <c r="K61" s="210" t="s">
        <v>315</v>
      </c>
      <c r="L61" s="126" t="s">
        <v>61</v>
      </c>
      <c r="M61" s="95" t="s">
        <v>59</v>
      </c>
      <c r="N61" s="85">
        <v>1</v>
      </c>
      <c r="O61" s="62">
        <v>0.35</v>
      </c>
      <c r="P61" s="62">
        <v>0.55000000000000004</v>
      </c>
      <c r="Q61" s="62">
        <v>0.64</v>
      </c>
      <c r="R61" s="62">
        <v>1</v>
      </c>
      <c r="T61" s="20"/>
      <c r="U61" s="20"/>
      <c r="V61" s="20"/>
      <c r="W61" s="20"/>
      <c r="X61" s="20"/>
      <c r="Y61" s="20"/>
      <c r="Z61" s="20"/>
      <c r="AA61" s="20"/>
      <c r="AB61" s="20"/>
      <c r="AC61" s="20"/>
      <c r="AD61" s="20"/>
      <c r="AE61" s="20"/>
    </row>
    <row r="62" spans="1:31" ht="96" x14ac:dyDescent="0.2">
      <c r="A62" s="203">
        <v>53</v>
      </c>
      <c r="B62" s="203">
        <v>3</v>
      </c>
      <c r="C62" s="203" t="s">
        <v>58</v>
      </c>
      <c r="D62" s="203" t="s">
        <v>89</v>
      </c>
      <c r="E62" s="203" t="s">
        <v>283</v>
      </c>
      <c r="F62" s="204" t="s">
        <v>316</v>
      </c>
      <c r="G62" s="205">
        <v>43555</v>
      </c>
      <c r="H62" s="227" t="s">
        <v>35</v>
      </c>
      <c r="I62" s="227" t="s">
        <v>317</v>
      </c>
      <c r="J62" s="204" t="s">
        <v>318</v>
      </c>
      <c r="K62" s="210" t="s">
        <v>319</v>
      </c>
      <c r="L62" s="126" t="s">
        <v>61</v>
      </c>
      <c r="M62" s="95">
        <v>1</v>
      </c>
      <c r="N62" s="85">
        <v>1</v>
      </c>
      <c r="O62" s="62">
        <v>0.1</v>
      </c>
      <c r="P62" s="62">
        <v>0.4</v>
      </c>
      <c r="Q62" s="62">
        <v>0.7</v>
      </c>
      <c r="R62" s="62">
        <v>1</v>
      </c>
      <c r="T62" s="20"/>
      <c r="U62" s="20"/>
      <c r="V62" s="20"/>
      <c r="W62" s="20"/>
      <c r="X62" s="20"/>
      <c r="Y62" s="20"/>
      <c r="Z62" s="20"/>
      <c r="AA62" s="20"/>
      <c r="AB62" s="20"/>
      <c r="AC62" s="20"/>
      <c r="AD62" s="20"/>
      <c r="AE62" s="20"/>
    </row>
    <row r="63" spans="1:31" ht="96" x14ac:dyDescent="0.2">
      <c r="A63" s="203">
        <v>54</v>
      </c>
      <c r="B63" s="203">
        <v>3</v>
      </c>
      <c r="C63" s="203" t="s">
        <v>58</v>
      </c>
      <c r="D63" s="203" t="s">
        <v>89</v>
      </c>
      <c r="E63" s="203" t="s">
        <v>283</v>
      </c>
      <c r="F63" s="204" t="s">
        <v>327</v>
      </c>
      <c r="G63" s="205">
        <v>43830</v>
      </c>
      <c r="H63" s="227" t="s">
        <v>35</v>
      </c>
      <c r="I63" s="227" t="s">
        <v>320</v>
      </c>
      <c r="J63" s="204" t="s">
        <v>321</v>
      </c>
      <c r="K63" s="210" t="s">
        <v>328</v>
      </c>
      <c r="L63" s="126" t="s">
        <v>61</v>
      </c>
      <c r="M63" s="95" t="s">
        <v>59</v>
      </c>
      <c r="N63" s="85">
        <v>1</v>
      </c>
      <c r="O63" s="62">
        <v>1</v>
      </c>
      <c r="P63" s="62"/>
      <c r="Q63" s="62"/>
      <c r="R63" s="62"/>
      <c r="T63" s="20"/>
      <c r="U63" s="20"/>
      <c r="V63" s="20"/>
      <c r="W63" s="20"/>
      <c r="X63" s="20"/>
      <c r="Y63" s="20"/>
      <c r="Z63" s="20"/>
      <c r="AA63" s="20"/>
      <c r="AB63" s="20"/>
      <c r="AC63" s="20"/>
      <c r="AD63" s="20"/>
      <c r="AE63" s="20"/>
    </row>
    <row r="64" spans="1:31" ht="66.75" customHeight="1" x14ac:dyDescent="0.2">
      <c r="A64" s="203">
        <v>55</v>
      </c>
      <c r="B64" s="203">
        <v>3</v>
      </c>
      <c r="C64" s="203" t="s">
        <v>58</v>
      </c>
      <c r="D64" s="203" t="s">
        <v>89</v>
      </c>
      <c r="E64" s="203" t="s">
        <v>283</v>
      </c>
      <c r="F64" s="204" t="s">
        <v>322</v>
      </c>
      <c r="G64" s="205">
        <v>43830</v>
      </c>
      <c r="H64" s="227" t="s">
        <v>36</v>
      </c>
      <c r="I64" s="227" t="s">
        <v>323</v>
      </c>
      <c r="J64" s="204" t="s">
        <v>324</v>
      </c>
      <c r="K64" s="210" t="s">
        <v>325</v>
      </c>
      <c r="L64" s="126" t="s">
        <v>61</v>
      </c>
      <c r="M64" s="95">
        <v>1</v>
      </c>
      <c r="N64" s="85">
        <v>0.97</v>
      </c>
      <c r="O64" s="62">
        <v>0.97</v>
      </c>
      <c r="P64" s="62">
        <v>0.97</v>
      </c>
      <c r="Q64" s="62">
        <v>0.97</v>
      </c>
      <c r="R64" s="62">
        <v>0.97</v>
      </c>
      <c r="T64" s="20"/>
      <c r="U64" s="20"/>
      <c r="V64" s="20"/>
      <c r="W64" s="20"/>
      <c r="X64" s="20"/>
      <c r="Y64" s="20"/>
      <c r="Z64" s="20"/>
      <c r="AA64" s="20"/>
      <c r="AB64" s="20"/>
      <c r="AC64" s="20"/>
      <c r="AD64" s="20"/>
      <c r="AE64" s="20"/>
    </row>
    <row r="65" spans="1:31" ht="59.25" customHeight="1" x14ac:dyDescent="0.2">
      <c r="A65" s="203">
        <v>56</v>
      </c>
      <c r="B65" s="203">
        <v>3</v>
      </c>
      <c r="C65" s="203" t="s">
        <v>56</v>
      </c>
      <c r="D65" s="203" t="s">
        <v>96</v>
      </c>
      <c r="E65" s="203" t="s">
        <v>80</v>
      </c>
      <c r="F65" s="204" t="s">
        <v>114</v>
      </c>
      <c r="G65" s="205" t="s">
        <v>115</v>
      </c>
      <c r="H65" s="203" t="s">
        <v>35</v>
      </c>
      <c r="I65" s="204" t="s">
        <v>81</v>
      </c>
      <c r="J65" s="204" t="s">
        <v>82</v>
      </c>
      <c r="K65" s="210" t="s">
        <v>116</v>
      </c>
      <c r="L65" s="126" t="s">
        <v>61</v>
      </c>
      <c r="M65" s="201">
        <v>1</v>
      </c>
      <c r="N65" s="85">
        <v>1</v>
      </c>
      <c r="O65" s="137">
        <v>0.23</v>
      </c>
      <c r="P65" s="137">
        <v>0.56000000000000005</v>
      </c>
      <c r="Q65" s="137">
        <v>0.78</v>
      </c>
      <c r="R65" s="137">
        <v>1</v>
      </c>
      <c r="T65" s="20"/>
      <c r="U65" s="20"/>
      <c r="V65" s="20"/>
      <c r="W65" s="20"/>
      <c r="X65" s="20"/>
      <c r="Y65" s="20"/>
      <c r="Z65" s="20"/>
      <c r="AA65" s="20"/>
      <c r="AB65" s="20"/>
      <c r="AC65" s="20"/>
      <c r="AD65" s="20"/>
      <c r="AE65" s="20"/>
    </row>
    <row r="66" spans="1:31" ht="117.75" customHeight="1" x14ac:dyDescent="0.2">
      <c r="A66" s="203">
        <v>57</v>
      </c>
      <c r="B66" s="203">
        <v>3</v>
      </c>
      <c r="C66" s="203" t="s">
        <v>56</v>
      </c>
      <c r="D66" s="203" t="s">
        <v>96</v>
      </c>
      <c r="E66" s="203" t="s">
        <v>80</v>
      </c>
      <c r="F66" s="204" t="s">
        <v>117</v>
      </c>
      <c r="G66" s="205">
        <v>43830</v>
      </c>
      <c r="H66" s="203" t="s">
        <v>35</v>
      </c>
      <c r="I66" s="204" t="s">
        <v>83</v>
      </c>
      <c r="J66" s="204" t="s">
        <v>118</v>
      </c>
      <c r="K66" s="210" t="s">
        <v>119</v>
      </c>
      <c r="L66" s="126" t="s">
        <v>61</v>
      </c>
      <c r="M66" s="202">
        <v>1</v>
      </c>
      <c r="N66" s="85">
        <v>1</v>
      </c>
      <c r="O66" s="137">
        <v>0.33</v>
      </c>
      <c r="P66" s="137">
        <v>0.67</v>
      </c>
      <c r="Q66" s="137">
        <v>1</v>
      </c>
      <c r="R66" s="62"/>
      <c r="T66" s="20"/>
      <c r="U66" s="20"/>
      <c r="V66" s="20"/>
      <c r="W66" s="20"/>
      <c r="X66" s="20"/>
      <c r="Y66" s="20"/>
      <c r="Z66" s="20"/>
      <c r="AA66" s="20"/>
      <c r="AB66" s="20"/>
      <c r="AC66" s="20"/>
      <c r="AD66" s="20"/>
      <c r="AE66" s="20"/>
    </row>
    <row r="67" spans="1:31" ht="117" customHeight="1" x14ac:dyDescent="0.2">
      <c r="A67" s="203">
        <v>58</v>
      </c>
      <c r="B67" s="203">
        <v>3</v>
      </c>
      <c r="C67" s="203" t="s">
        <v>56</v>
      </c>
      <c r="D67" s="203" t="s">
        <v>96</v>
      </c>
      <c r="E67" s="203" t="s">
        <v>80</v>
      </c>
      <c r="F67" s="204" t="s">
        <v>311</v>
      </c>
      <c r="G67" s="205">
        <v>43830</v>
      </c>
      <c r="H67" s="203" t="s">
        <v>35</v>
      </c>
      <c r="I67" s="204" t="s">
        <v>312</v>
      </c>
      <c r="J67" s="204" t="s">
        <v>97</v>
      </c>
      <c r="K67" s="210" t="s">
        <v>120</v>
      </c>
      <c r="L67" s="126" t="s">
        <v>61</v>
      </c>
      <c r="M67" s="202">
        <v>1</v>
      </c>
      <c r="N67" s="85">
        <v>1</v>
      </c>
      <c r="O67" s="139">
        <v>0.2</v>
      </c>
      <c r="P67" s="139">
        <v>0.5</v>
      </c>
      <c r="Q67" s="139">
        <v>0.7</v>
      </c>
      <c r="R67" s="139">
        <v>1</v>
      </c>
      <c r="S67" s="53">
        <f>SUM(O67:R67)</f>
        <v>2.4</v>
      </c>
      <c r="T67" s="20"/>
      <c r="U67" s="20"/>
      <c r="V67" s="20"/>
      <c r="W67" s="20"/>
      <c r="X67" s="20"/>
      <c r="Y67" s="20"/>
      <c r="Z67" s="20"/>
      <c r="AA67" s="20"/>
      <c r="AB67" s="20"/>
      <c r="AC67" s="20"/>
      <c r="AD67" s="20"/>
      <c r="AE67" s="20"/>
    </row>
    <row r="68" spans="1:31" ht="129.75" customHeight="1" x14ac:dyDescent="0.2">
      <c r="A68" s="203">
        <v>59</v>
      </c>
      <c r="B68" s="203">
        <v>3</v>
      </c>
      <c r="C68" s="203" t="s">
        <v>56</v>
      </c>
      <c r="D68" s="203" t="s">
        <v>96</v>
      </c>
      <c r="E68" s="203" t="s">
        <v>80</v>
      </c>
      <c r="F68" s="204" t="s">
        <v>84</v>
      </c>
      <c r="G68" s="205">
        <v>43830</v>
      </c>
      <c r="H68" s="203" t="s">
        <v>35</v>
      </c>
      <c r="I68" s="204" t="s">
        <v>103</v>
      </c>
      <c r="J68" s="204" t="s">
        <v>121</v>
      </c>
      <c r="K68" s="210" t="s">
        <v>122</v>
      </c>
      <c r="L68" s="126" t="s">
        <v>61</v>
      </c>
      <c r="M68" s="202">
        <v>1</v>
      </c>
      <c r="N68" s="85">
        <v>1</v>
      </c>
      <c r="O68" s="137">
        <v>0.33</v>
      </c>
      <c r="P68" s="137">
        <v>0.67</v>
      </c>
      <c r="Q68" s="137">
        <v>1</v>
      </c>
      <c r="R68" s="137"/>
      <c r="S68" s="53">
        <f>SUM(O68:Q68)</f>
        <v>2</v>
      </c>
      <c r="T68" s="20"/>
      <c r="U68" s="20"/>
      <c r="V68" s="20"/>
      <c r="W68" s="20"/>
      <c r="X68" s="20"/>
      <c r="Y68" s="20"/>
      <c r="Z68" s="20"/>
      <c r="AA68" s="20"/>
      <c r="AB68" s="20"/>
      <c r="AC68" s="20"/>
      <c r="AD68" s="20"/>
      <c r="AE68" s="20"/>
    </row>
    <row r="69" spans="1:31" ht="90" customHeight="1" x14ac:dyDescent="0.2">
      <c r="A69" s="203">
        <v>60</v>
      </c>
      <c r="B69" s="203">
        <v>3</v>
      </c>
      <c r="C69" s="203" t="s">
        <v>56</v>
      </c>
      <c r="D69" s="203" t="s">
        <v>96</v>
      </c>
      <c r="E69" s="203" t="s">
        <v>80</v>
      </c>
      <c r="F69" s="204" t="s">
        <v>98</v>
      </c>
      <c r="G69" s="205">
        <v>43830</v>
      </c>
      <c r="H69" s="203" t="s">
        <v>35</v>
      </c>
      <c r="I69" s="204" t="s">
        <v>99</v>
      </c>
      <c r="J69" s="204" t="s">
        <v>100</v>
      </c>
      <c r="K69" s="210" t="s">
        <v>101</v>
      </c>
      <c r="L69" s="126" t="s">
        <v>61</v>
      </c>
      <c r="M69" s="202">
        <v>1</v>
      </c>
      <c r="N69" s="85">
        <v>1</v>
      </c>
      <c r="O69" s="139">
        <v>0.34</v>
      </c>
      <c r="P69" s="139">
        <v>0.51</v>
      </c>
      <c r="Q69" s="139">
        <v>0.77</v>
      </c>
      <c r="R69" s="139">
        <v>1</v>
      </c>
      <c r="S69" s="53">
        <f>SUM(O69:R69)</f>
        <v>2.62</v>
      </c>
      <c r="T69" s="20"/>
      <c r="U69" s="20"/>
      <c r="V69" s="20"/>
      <c r="W69" s="20"/>
      <c r="X69" s="20"/>
      <c r="Y69" s="20"/>
      <c r="Z69" s="20"/>
      <c r="AA69" s="20"/>
      <c r="AB69" s="20"/>
      <c r="AC69" s="20"/>
      <c r="AD69" s="20"/>
      <c r="AE69" s="20"/>
    </row>
    <row r="70" spans="1:31" ht="85.5" customHeight="1" x14ac:dyDescent="0.2">
      <c r="I70" s="93"/>
      <c r="N70" s="20"/>
    </row>
    <row r="71" spans="1:31" ht="85.5" customHeight="1" x14ac:dyDescent="0.2">
      <c r="I71" s="93"/>
      <c r="N71" s="20"/>
    </row>
  </sheetData>
  <sheetProtection formatCells="0" formatColumns="0" formatRows="0" sort="0" autoFilter="0" pivotTables="0"/>
  <mergeCells count="38">
    <mergeCell ref="L8:L9"/>
    <mergeCell ref="AE8:AE9"/>
    <mergeCell ref="AF8:AF9"/>
    <mergeCell ref="AG8:AG9"/>
    <mergeCell ref="AI8:AK8"/>
    <mergeCell ref="N8:N9"/>
    <mergeCell ref="O8:R8"/>
    <mergeCell ref="S8:U8"/>
    <mergeCell ref="V8:X8"/>
    <mergeCell ref="Y8:AA8"/>
    <mergeCell ref="AB8:AD8"/>
    <mergeCell ref="G8:G9"/>
    <mergeCell ref="H8:H9"/>
    <mergeCell ref="I8:I9"/>
    <mergeCell ref="J8:J9"/>
    <mergeCell ref="K8:K9"/>
    <mergeCell ref="A5:L5"/>
    <mergeCell ref="A6:R6"/>
    <mergeCell ref="S6:AG6"/>
    <mergeCell ref="A7:A9"/>
    <mergeCell ref="B7:C7"/>
    <mergeCell ref="D7:G7"/>
    <mergeCell ref="H7:L7"/>
    <mergeCell ref="M7:R7"/>
    <mergeCell ref="S7:AE7"/>
    <mergeCell ref="AF7:AG7"/>
    <mergeCell ref="M8:M9"/>
    <mergeCell ref="B8:B9"/>
    <mergeCell ref="C8:C9"/>
    <mergeCell ref="D8:D9"/>
    <mergeCell ref="E8:E9"/>
    <mergeCell ref="F8:F9"/>
    <mergeCell ref="A4:L4"/>
    <mergeCell ref="A1:C3"/>
    <mergeCell ref="D1:M3"/>
    <mergeCell ref="N1:R1"/>
    <mergeCell ref="N2:R2"/>
    <mergeCell ref="N3:R3"/>
  </mergeCells>
  <conditionalFormatting sqref="AI9 AK9">
    <cfRule type="cellIs" dxfId="30" priority="83" stopIfTrue="1" operator="equal">
      <formula>"MINIMO"</formula>
    </cfRule>
    <cfRule type="cellIs" dxfId="29" priority="84" stopIfTrue="1" operator="equal">
      <formula>"ACEPTABLE"</formula>
    </cfRule>
    <cfRule type="cellIs" dxfId="28" priority="85" stopIfTrue="1" operator="equal">
      <formula>"SATISFACTORIO"</formula>
    </cfRule>
  </conditionalFormatting>
  <conditionalFormatting sqref="I20">
    <cfRule type="cellIs" dxfId="27" priority="50" stopIfTrue="1" operator="equal">
      <formula>#REF!</formula>
    </cfRule>
    <cfRule type="cellIs" dxfId="26" priority="51" stopIfTrue="1" operator="equal">
      <formula>#REF!</formula>
    </cfRule>
    <cfRule type="cellIs" dxfId="25" priority="52" stopIfTrue="1" operator="equal">
      <formula>#REF!</formula>
    </cfRule>
  </conditionalFormatting>
  <conditionalFormatting sqref="I58">
    <cfRule type="cellIs" dxfId="24" priority="44" stopIfTrue="1" operator="equal">
      <formula>#REF!</formula>
    </cfRule>
    <cfRule type="cellIs" dxfId="23" priority="45" stopIfTrue="1" operator="equal">
      <formula>#REF!</formula>
    </cfRule>
    <cfRule type="cellIs" dxfId="22" priority="46" stopIfTrue="1" operator="equal">
      <formula>#REF!</formula>
    </cfRule>
  </conditionalFormatting>
  <conditionalFormatting sqref="I54">
    <cfRule type="cellIs" dxfId="21" priority="35" stopIfTrue="1" operator="equal">
      <formula>#REF!</formula>
    </cfRule>
    <cfRule type="cellIs" dxfId="20" priority="36" stopIfTrue="1" operator="equal">
      <formula>#REF!</formula>
    </cfRule>
    <cfRule type="cellIs" dxfId="19" priority="37" stopIfTrue="1" operator="equal">
      <formula>#REF!</formula>
    </cfRule>
  </conditionalFormatting>
  <conditionalFormatting sqref="AF21">
    <cfRule type="cellIs" dxfId="18" priority="20" stopIfTrue="1" operator="equal">
      <formula>$AK$9</formula>
    </cfRule>
    <cfRule type="cellIs" dxfId="17" priority="21" stopIfTrue="1" operator="equal">
      <formula>$AJ$9</formula>
    </cfRule>
    <cfRule type="cellIs" dxfId="16" priority="22" stopIfTrue="1" operator="equal">
      <formula>$AI$9</formula>
    </cfRule>
  </conditionalFormatting>
  <conditionalFormatting sqref="AF21">
    <cfRule type="cellIs" dxfId="15" priority="19" operator="between">
      <formula>0.8</formula>
      <formula>1</formula>
    </cfRule>
  </conditionalFormatting>
  <conditionalFormatting sqref="AF25 AF27:AF28">
    <cfRule type="containsText" dxfId="14" priority="15" operator="containsText" text="SATISFACTORIO">
      <formula>NOT(ISERROR(SEARCH("SATISFACTORIO",AF25)))</formula>
    </cfRule>
  </conditionalFormatting>
  <conditionalFormatting sqref="AF25 AF27:AF28">
    <cfRule type="containsText" dxfId="13" priority="13" operator="containsText" text="MÍNIMO">
      <formula>NOT(ISERROR(SEARCH("MÍNIMO",AF25)))</formula>
    </cfRule>
  </conditionalFormatting>
  <conditionalFormatting sqref="AF25 AF27:AF28">
    <cfRule type="containsText" dxfId="12" priority="14" operator="containsText" text="ACEPTABLE">
      <formula>NOT(ISERROR(SEARCH("ACEPTABLE",AF25)))</formula>
    </cfRule>
  </conditionalFormatting>
  <conditionalFormatting sqref="AF26">
    <cfRule type="containsText" dxfId="11" priority="12" operator="containsText" text="SATISFACTORIO">
      <formula>NOT(ISERROR(SEARCH("SATISFACTORIO",AF26)))</formula>
    </cfRule>
  </conditionalFormatting>
  <conditionalFormatting sqref="AF26">
    <cfRule type="containsText" dxfId="10" priority="10" operator="containsText" text="MÍNIMO">
      <formula>NOT(ISERROR(SEARCH("MÍNIMO",AF26)))</formula>
    </cfRule>
  </conditionalFormatting>
  <conditionalFormatting sqref="AF26">
    <cfRule type="containsText" dxfId="9" priority="11" operator="containsText" text="ACEPTABLE">
      <formula>NOT(ISERROR(SEARCH("ACEPTABLE",AF26)))</formula>
    </cfRule>
  </conditionalFormatting>
  <conditionalFormatting sqref="AF29">
    <cfRule type="containsText" dxfId="8" priority="9" operator="containsText" text="SATISFACTORIO">
      <formula>NOT(ISERROR(SEARCH("SATISFACTORIO",AF29)))</formula>
    </cfRule>
  </conditionalFormatting>
  <conditionalFormatting sqref="AF29">
    <cfRule type="containsText" dxfId="7" priority="7" operator="containsText" text="MÍNIMO">
      <formula>NOT(ISERROR(SEARCH("MÍNIMO",AF29)))</formula>
    </cfRule>
  </conditionalFormatting>
  <conditionalFormatting sqref="AF29">
    <cfRule type="containsText" dxfId="6" priority="8" operator="containsText" text="ACEPTABLE">
      <formula>NOT(ISERROR(SEARCH("ACEPTABLE",AF29)))</formula>
    </cfRule>
  </conditionalFormatting>
  <conditionalFormatting sqref="AF30">
    <cfRule type="containsText" dxfId="5" priority="6" operator="containsText" text="SATISFACTORIO">
      <formula>NOT(ISERROR(SEARCH("SATISFACTORIO",AF30)))</formula>
    </cfRule>
  </conditionalFormatting>
  <conditionalFormatting sqref="AF30">
    <cfRule type="containsText" dxfId="4" priority="4" operator="containsText" text="MÍNIMO">
      <formula>NOT(ISERROR(SEARCH("MÍNIMO",AF30)))</formula>
    </cfRule>
  </conditionalFormatting>
  <conditionalFormatting sqref="AF30">
    <cfRule type="containsText" dxfId="3" priority="5" operator="containsText" text="ACEPTABLE">
      <formula>NOT(ISERROR(SEARCH("ACEPTABLE",AF30)))</formula>
    </cfRule>
  </conditionalFormatting>
  <conditionalFormatting sqref="AF31">
    <cfRule type="containsText" dxfId="2" priority="3" operator="containsText" text="SATISFACTORIO">
      <formula>NOT(ISERROR(SEARCH("SATISFACTORIO",AF31)))</formula>
    </cfRule>
  </conditionalFormatting>
  <conditionalFormatting sqref="AF31">
    <cfRule type="containsText" dxfId="1" priority="1" operator="containsText" text="MÍNIMO">
      <formula>NOT(ISERROR(SEARCH("MÍNIMO",AF31)))</formula>
    </cfRule>
  </conditionalFormatting>
  <conditionalFormatting sqref="AF31">
    <cfRule type="containsText" dxfId="0" priority="2" operator="containsText" text="ACEPTABLE">
      <formula>NOT(ISERROR(SEARCH("ACEPTABLE",AF31)))</formula>
    </cfRule>
  </conditionalFormatting>
  <dataValidations count="4">
    <dataValidation type="list" allowBlank="1" showInputMessage="1" showErrorMessage="1" sqref="WVP983049:WVP983064 H65525:H65539 JD65525:JD65539 SZ65525:SZ65539 ACV65525:ACV65539 AMR65525:AMR65539 AWN65525:AWN65539 BGJ65525:BGJ65539 BQF65525:BQF65539 CAB65525:CAB65539 CJX65525:CJX65539 CTT65525:CTT65539 DDP65525:DDP65539 DNL65525:DNL65539 DXH65525:DXH65539 EHD65525:EHD65539 EQZ65525:EQZ65539 FAV65525:FAV65539 FKR65525:FKR65539 FUN65525:FUN65539 GEJ65525:GEJ65539 GOF65525:GOF65539 GYB65525:GYB65539 HHX65525:HHX65539 HRT65525:HRT65539 IBP65525:IBP65539 ILL65525:ILL65539 IVH65525:IVH65539 JFD65525:JFD65539 JOZ65525:JOZ65539 JYV65525:JYV65539 KIR65525:KIR65539 KSN65525:KSN65539 LCJ65525:LCJ65539 LMF65525:LMF65539 LWB65525:LWB65539 MFX65525:MFX65539 MPT65525:MPT65539 MZP65525:MZP65539 NJL65525:NJL65539 NTH65525:NTH65539 ODD65525:ODD65539 OMZ65525:OMZ65539 OWV65525:OWV65539 PGR65525:PGR65539 PQN65525:PQN65539 QAJ65525:QAJ65539 QKF65525:QKF65539 QUB65525:QUB65539 RDX65525:RDX65539 RNT65525:RNT65539 RXP65525:RXP65539 SHL65525:SHL65539 SRH65525:SRH65539 TBD65525:TBD65539 TKZ65525:TKZ65539 TUV65525:TUV65539 UER65525:UER65539 UON65525:UON65539 UYJ65525:UYJ65539 VIF65525:VIF65539 VSB65525:VSB65539 WBX65525:WBX65539 WLT65525:WLT65539 WVP65525:WVP65539 H131061:H131075 JD131061:JD131075 SZ131061:SZ131075 ACV131061:ACV131075 AMR131061:AMR131075 AWN131061:AWN131075 BGJ131061:BGJ131075 BQF131061:BQF131075 CAB131061:CAB131075 CJX131061:CJX131075 CTT131061:CTT131075 DDP131061:DDP131075 DNL131061:DNL131075 DXH131061:DXH131075 EHD131061:EHD131075 EQZ131061:EQZ131075 FAV131061:FAV131075 FKR131061:FKR131075 FUN131061:FUN131075 GEJ131061:GEJ131075 GOF131061:GOF131075 GYB131061:GYB131075 HHX131061:HHX131075 HRT131061:HRT131075 IBP131061:IBP131075 ILL131061:ILL131075 IVH131061:IVH131075 JFD131061:JFD131075 JOZ131061:JOZ131075 JYV131061:JYV131075 KIR131061:KIR131075 KSN131061:KSN131075 LCJ131061:LCJ131075 LMF131061:LMF131075 LWB131061:LWB131075 MFX131061:MFX131075 MPT131061:MPT131075 MZP131061:MZP131075 NJL131061:NJL131075 NTH131061:NTH131075 ODD131061:ODD131075 OMZ131061:OMZ131075 OWV131061:OWV131075 PGR131061:PGR131075 PQN131061:PQN131075 QAJ131061:QAJ131075 QKF131061:QKF131075 QUB131061:QUB131075 RDX131061:RDX131075 RNT131061:RNT131075 RXP131061:RXP131075 SHL131061:SHL131075 SRH131061:SRH131075 TBD131061:TBD131075 TKZ131061:TKZ131075 TUV131061:TUV131075 UER131061:UER131075 UON131061:UON131075 UYJ131061:UYJ131075 VIF131061:VIF131075 VSB131061:VSB131075 WBX131061:WBX131075 WLT131061:WLT131075 WVP131061:WVP131075 H196597:H196611 JD196597:JD196611 SZ196597:SZ196611 ACV196597:ACV196611 AMR196597:AMR196611 AWN196597:AWN196611 BGJ196597:BGJ196611 BQF196597:BQF196611 CAB196597:CAB196611 CJX196597:CJX196611 CTT196597:CTT196611 DDP196597:DDP196611 DNL196597:DNL196611 DXH196597:DXH196611 EHD196597:EHD196611 EQZ196597:EQZ196611 FAV196597:FAV196611 FKR196597:FKR196611 FUN196597:FUN196611 GEJ196597:GEJ196611 GOF196597:GOF196611 GYB196597:GYB196611 HHX196597:HHX196611 HRT196597:HRT196611 IBP196597:IBP196611 ILL196597:ILL196611 IVH196597:IVH196611 JFD196597:JFD196611 JOZ196597:JOZ196611 JYV196597:JYV196611 KIR196597:KIR196611 KSN196597:KSN196611 LCJ196597:LCJ196611 LMF196597:LMF196611 LWB196597:LWB196611 MFX196597:MFX196611 MPT196597:MPT196611 MZP196597:MZP196611 NJL196597:NJL196611 NTH196597:NTH196611 ODD196597:ODD196611 OMZ196597:OMZ196611 OWV196597:OWV196611 PGR196597:PGR196611 PQN196597:PQN196611 QAJ196597:QAJ196611 QKF196597:QKF196611 QUB196597:QUB196611 RDX196597:RDX196611 RNT196597:RNT196611 RXP196597:RXP196611 SHL196597:SHL196611 SRH196597:SRH196611 TBD196597:TBD196611 TKZ196597:TKZ196611 TUV196597:TUV196611 UER196597:UER196611 UON196597:UON196611 UYJ196597:UYJ196611 VIF196597:VIF196611 VSB196597:VSB196611 WBX196597:WBX196611 WLT196597:WLT196611 WVP196597:WVP196611 H262133:H262147 JD262133:JD262147 SZ262133:SZ262147 ACV262133:ACV262147 AMR262133:AMR262147 AWN262133:AWN262147 BGJ262133:BGJ262147 BQF262133:BQF262147 CAB262133:CAB262147 CJX262133:CJX262147 CTT262133:CTT262147 DDP262133:DDP262147 DNL262133:DNL262147 DXH262133:DXH262147 EHD262133:EHD262147 EQZ262133:EQZ262147 FAV262133:FAV262147 FKR262133:FKR262147 FUN262133:FUN262147 GEJ262133:GEJ262147 GOF262133:GOF262147 GYB262133:GYB262147 HHX262133:HHX262147 HRT262133:HRT262147 IBP262133:IBP262147 ILL262133:ILL262147 IVH262133:IVH262147 JFD262133:JFD262147 JOZ262133:JOZ262147 JYV262133:JYV262147 KIR262133:KIR262147 KSN262133:KSN262147 LCJ262133:LCJ262147 LMF262133:LMF262147 LWB262133:LWB262147 MFX262133:MFX262147 MPT262133:MPT262147 MZP262133:MZP262147 NJL262133:NJL262147 NTH262133:NTH262147 ODD262133:ODD262147 OMZ262133:OMZ262147 OWV262133:OWV262147 PGR262133:PGR262147 PQN262133:PQN262147 QAJ262133:QAJ262147 QKF262133:QKF262147 QUB262133:QUB262147 RDX262133:RDX262147 RNT262133:RNT262147 RXP262133:RXP262147 SHL262133:SHL262147 SRH262133:SRH262147 TBD262133:TBD262147 TKZ262133:TKZ262147 TUV262133:TUV262147 UER262133:UER262147 UON262133:UON262147 UYJ262133:UYJ262147 VIF262133:VIF262147 VSB262133:VSB262147 WBX262133:WBX262147 WLT262133:WLT262147 WVP262133:WVP262147 H327669:H327683 JD327669:JD327683 SZ327669:SZ327683 ACV327669:ACV327683 AMR327669:AMR327683 AWN327669:AWN327683 BGJ327669:BGJ327683 BQF327669:BQF327683 CAB327669:CAB327683 CJX327669:CJX327683 CTT327669:CTT327683 DDP327669:DDP327683 DNL327669:DNL327683 DXH327669:DXH327683 EHD327669:EHD327683 EQZ327669:EQZ327683 FAV327669:FAV327683 FKR327669:FKR327683 FUN327669:FUN327683 GEJ327669:GEJ327683 GOF327669:GOF327683 GYB327669:GYB327683 HHX327669:HHX327683 HRT327669:HRT327683 IBP327669:IBP327683 ILL327669:ILL327683 IVH327669:IVH327683 JFD327669:JFD327683 JOZ327669:JOZ327683 JYV327669:JYV327683 KIR327669:KIR327683 KSN327669:KSN327683 LCJ327669:LCJ327683 LMF327669:LMF327683 LWB327669:LWB327683 MFX327669:MFX327683 MPT327669:MPT327683 MZP327669:MZP327683 NJL327669:NJL327683 NTH327669:NTH327683 ODD327669:ODD327683 OMZ327669:OMZ327683 OWV327669:OWV327683 PGR327669:PGR327683 PQN327669:PQN327683 QAJ327669:QAJ327683 QKF327669:QKF327683 QUB327669:QUB327683 RDX327669:RDX327683 RNT327669:RNT327683 RXP327669:RXP327683 SHL327669:SHL327683 SRH327669:SRH327683 TBD327669:TBD327683 TKZ327669:TKZ327683 TUV327669:TUV327683 UER327669:UER327683 UON327669:UON327683 UYJ327669:UYJ327683 VIF327669:VIF327683 VSB327669:VSB327683 WBX327669:WBX327683 WLT327669:WLT327683 WVP327669:WVP327683 H393205:H393219 JD393205:JD393219 SZ393205:SZ393219 ACV393205:ACV393219 AMR393205:AMR393219 AWN393205:AWN393219 BGJ393205:BGJ393219 BQF393205:BQF393219 CAB393205:CAB393219 CJX393205:CJX393219 CTT393205:CTT393219 DDP393205:DDP393219 DNL393205:DNL393219 DXH393205:DXH393219 EHD393205:EHD393219 EQZ393205:EQZ393219 FAV393205:FAV393219 FKR393205:FKR393219 FUN393205:FUN393219 GEJ393205:GEJ393219 GOF393205:GOF393219 GYB393205:GYB393219 HHX393205:HHX393219 HRT393205:HRT393219 IBP393205:IBP393219 ILL393205:ILL393219 IVH393205:IVH393219 JFD393205:JFD393219 JOZ393205:JOZ393219 JYV393205:JYV393219 KIR393205:KIR393219 KSN393205:KSN393219 LCJ393205:LCJ393219 LMF393205:LMF393219 LWB393205:LWB393219 MFX393205:MFX393219 MPT393205:MPT393219 MZP393205:MZP393219 NJL393205:NJL393219 NTH393205:NTH393219 ODD393205:ODD393219 OMZ393205:OMZ393219 OWV393205:OWV393219 PGR393205:PGR393219 PQN393205:PQN393219 QAJ393205:QAJ393219 QKF393205:QKF393219 QUB393205:QUB393219 RDX393205:RDX393219 RNT393205:RNT393219 RXP393205:RXP393219 SHL393205:SHL393219 SRH393205:SRH393219 TBD393205:TBD393219 TKZ393205:TKZ393219 TUV393205:TUV393219 UER393205:UER393219 UON393205:UON393219 UYJ393205:UYJ393219 VIF393205:VIF393219 VSB393205:VSB393219 WBX393205:WBX393219 WLT393205:WLT393219 WVP393205:WVP393219 H458741:H458755 JD458741:JD458755 SZ458741:SZ458755 ACV458741:ACV458755 AMR458741:AMR458755 AWN458741:AWN458755 BGJ458741:BGJ458755 BQF458741:BQF458755 CAB458741:CAB458755 CJX458741:CJX458755 CTT458741:CTT458755 DDP458741:DDP458755 DNL458741:DNL458755 DXH458741:DXH458755 EHD458741:EHD458755 EQZ458741:EQZ458755 FAV458741:FAV458755 FKR458741:FKR458755 FUN458741:FUN458755 GEJ458741:GEJ458755 GOF458741:GOF458755 GYB458741:GYB458755 HHX458741:HHX458755 HRT458741:HRT458755 IBP458741:IBP458755 ILL458741:ILL458755 IVH458741:IVH458755 JFD458741:JFD458755 JOZ458741:JOZ458755 JYV458741:JYV458755 KIR458741:KIR458755 KSN458741:KSN458755 LCJ458741:LCJ458755 LMF458741:LMF458755 LWB458741:LWB458755 MFX458741:MFX458755 MPT458741:MPT458755 MZP458741:MZP458755 NJL458741:NJL458755 NTH458741:NTH458755 ODD458741:ODD458755 OMZ458741:OMZ458755 OWV458741:OWV458755 PGR458741:PGR458755 PQN458741:PQN458755 QAJ458741:QAJ458755 QKF458741:QKF458755 QUB458741:QUB458755 RDX458741:RDX458755 RNT458741:RNT458755 RXP458741:RXP458755 SHL458741:SHL458755 SRH458741:SRH458755 TBD458741:TBD458755 TKZ458741:TKZ458755 TUV458741:TUV458755 UER458741:UER458755 UON458741:UON458755 UYJ458741:UYJ458755 VIF458741:VIF458755 VSB458741:VSB458755 WBX458741:WBX458755 WLT458741:WLT458755 WVP458741:WVP458755 H524277:H524291 JD524277:JD524291 SZ524277:SZ524291 ACV524277:ACV524291 AMR524277:AMR524291 AWN524277:AWN524291 BGJ524277:BGJ524291 BQF524277:BQF524291 CAB524277:CAB524291 CJX524277:CJX524291 CTT524277:CTT524291 DDP524277:DDP524291 DNL524277:DNL524291 DXH524277:DXH524291 EHD524277:EHD524291 EQZ524277:EQZ524291 FAV524277:FAV524291 FKR524277:FKR524291 FUN524277:FUN524291 GEJ524277:GEJ524291 GOF524277:GOF524291 GYB524277:GYB524291 HHX524277:HHX524291 HRT524277:HRT524291 IBP524277:IBP524291 ILL524277:ILL524291 IVH524277:IVH524291 JFD524277:JFD524291 JOZ524277:JOZ524291 JYV524277:JYV524291 KIR524277:KIR524291 KSN524277:KSN524291 LCJ524277:LCJ524291 LMF524277:LMF524291 LWB524277:LWB524291 MFX524277:MFX524291 MPT524277:MPT524291 MZP524277:MZP524291 NJL524277:NJL524291 NTH524277:NTH524291 ODD524277:ODD524291 OMZ524277:OMZ524291 OWV524277:OWV524291 PGR524277:PGR524291 PQN524277:PQN524291 QAJ524277:QAJ524291 QKF524277:QKF524291 QUB524277:QUB524291 RDX524277:RDX524291 RNT524277:RNT524291 RXP524277:RXP524291 SHL524277:SHL524291 SRH524277:SRH524291 TBD524277:TBD524291 TKZ524277:TKZ524291 TUV524277:TUV524291 UER524277:UER524291 UON524277:UON524291 UYJ524277:UYJ524291 VIF524277:VIF524291 VSB524277:VSB524291 WBX524277:WBX524291 WLT524277:WLT524291 WVP524277:WVP524291 H589813:H589827 JD589813:JD589827 SZ589813:SZ589827 ACV589813:ACV589827 AMR589813:AMR589827 AWN589813:AWN589827 BGJ589813:BGJ589827 BQF589813:BQF589827 CAB589813:CAB589827 CJX589813:CJX589827 CTT589813:CTT589827 DDP589813:DDP589827 DNL589813:DNL589827 DXH589813:DXH589827 EHD589813:EHD589827 EQZ589813:EQZ589827 FAV589813:FAV589827 FKR589813:FKR589827 FUN589813:FUN589827 GEJ589813:GEJ589827 GOF589813:GOF589827 GYB589813:GYB589827 HHX589813:HHX589827 HRT589813:HRT589827 IBP589813:IBP589827 ILL589813:ILL589827 IVH589813:IVH589827 JFD589813:JFD589827 JOZ589813:JOZ589827 JYV589813:JYV589827 KIR589813:KIR589827 KSN589813:KSN589827 LCJ589813:LCJ589827 LMF589813:LMF589827 LWB589813:LWB589827 MFX589813:MFX589827 MPT589813:MPT589827 MZP589813:MZP589827 NJL589813:NJL589827 NTH589813:NTH589827 ODD589813:ODD589827 OMZ589813:OMZ589827 OWV589813:OWV589827 PGR589813:PGR589827 PQN589813:PQN589827 QAJ589813:QAJ589827 QKF589813:QKF589827 QUB589813:QUB589827 RDX589813:RDX589827 RNT589813:RNT589827 RXP589813:RXP589827 SHL589813:SHL589827 SRH589813:SRH589827 TBD589813:TBD589827 TKZ589813:TKZ589827 TUV589813:TUV589827 UER589813:UER589827 UON589813:UON589827 UYJ589813:UYJ589827 VIF589813:VIF589827 VSB589813:VSB589827 WBX589813:WBX589827 WLT589813:WLT589827 WVP589813:WVP589827 H655349:H655363 JD655349:JD655363 SZ655349:SZ655363 ACV655349:ACV655363 AMR655349:AMR655363 AWN655349:AWN655363 BGJ655349:BGJ655363 BQF655349:BQF655363 CAB655349:CAB655363 CJX655349:CJX655363 CTT655349:CTT655363 DDP655349:DDP655363 DNL655349:DNL655363 DXH655349:DXH655363 EHD655349:EHD655363 EQZ655349:EQZ655363 FAV655349:FAV655363 FKR655349:FKR655363 FUN655349:FUN655363 GEJ655349:GEJ655363 GOF655349:GOF655363 GYB655349:GYB655363 HHX655349:HHX655363 HRT655349:HRT655363 IBP655349:IBP655363 ILL655349:ILL655363 IVH655349:IVH655363 JFD655349:JFD655363 JOZ655349:JOZ655363 JYV655349:JYV655363 KIR655349:KIR655363 KSN655349:KSN655363 LCJ655349:LCJ655363 LMF655349:LMF655363 LWB655349:LWB655363 MFX655349:MFX655363 MPT655349:MPT655363 MZP655349:MZP655363 NJL655349:NJL655363 NTH655349:NTH655363 ODD655349:ODD655363 OMZ655349:OMZ655363 OWV655349:OWV655363 PGR655349:PGR655363 PQN655349:PQN655363 QAJ655349:QAJ655363 QKF655349:QKF655363 QUB655349:QUB655363 RDX655349:RDX655363 RNT655349:RNT655363 RXP655349:RXP655363 SHL655349:SHL655363 SRH655349:SRH655363 TBD655349:TBD655363 TKZ655349:TKZ655363 TUV655349:TUV655363 UER655349:UER655363 UON655349:UON655363 UYJ655349:UYJ655363 VIF655349:VIF655363 VSB655349:VSB655363 WBX655349:WBX655363 WLT655349:WLT655363 WVP655349:WVP655363 H720885:H720899 JD720885:JD720899 SZ720885:SZ720899 ACV720885:ACV720899 AMR720885:AMR720899 AWN720885:AWN720899 BGJ720885:BGJ720899 BQF720885:BQF720899 CAB720885:CAB720899 CJX720885:CJX720899 CTT720885:CTT720899 DDP720885:DDP720899 DNL720885:DNL720899 DXH720885:DXH720899 EHD720885:EHD720899 EQZ720885:EQZ720899 FAV720885:FAV720899 FKR720885:FKR720899 FUN720885:FUN720899 GEJ720885:GEJ720899 GOF720885:GOF720899 GYB720885:GYB720899 HHX720885:HHX720899 HRT720885:HRT720899 IBP720885:IBP720899 ILL720885:ILL720899 IVH720885:IVH720899 JFD720885:JFD720899 JOZ720885:JOZ720899 JYV720885:JYV720899 KIR720885:KIR720899 KSN720885:KSN720899 LCJ720885:LCJ720899 LMF720885:LMF720899 LWB720885:LWB720899 MFX720885:MFX720899 MPT720885:MPT720899 MZP720885:MZP720899 NJL720885:NJL720899 NTH720885:NTH720899 ODD720885:ODD720899 OMZ720885:OMZ720899 OWV720885:OWV720899 PGR720885:PGR720899 PQN720885:PQN720899 QAJ720885:QAJ720899 QKF720885:QKF720899 QUB720885:QUB720899 RDX720885:RDX720899 RNT720885:RNT720899 RXP720885:RXP720899 SHL720885:SHL720899 SRH720885:SRH720899 TBD720885:TBD720899 TKZ720885:TKZ720899 TUV720885:TUV720899 UER720885:UER720899 UON720885:UON720899 UYJ720885:UYJ720899 VIF720885:VIF720899 VSB720885:VSB720899 WBX720885:WBX720899 WLT720885:WLT720899 WVP720885:WVP720899 H786421:H786435 JD786421:JD786435 SZ786421:SZ786435 ACV786421:ACV786435 AMR786421:AMR786435 AWN786421:AWN786435 BGJ786421:BGJ786435 BQF786421:BQF786435 CAB786421:CAB786435 CJX786421:CJX786435 CTT786421:CTT786435 DDP786421:DDP786435 DNL786421:DNL786435 DXH786421:DXH786435 EHD786421:EHD786435 EQZ786421:EQZ786435 FAV786421:FAV786435 FKR786421:FKR786435 FUN786421:FUN786435 GEJ786421:GEJ786435 GOF786421:GOF786435 GYB786421:GYB786435 HHX786421:HHX786435 HRT786421:HRT786435 IBP786421:IBP786435 ILL786421:ILL786435 IVH786421:IVH786435 JFD786421:JFD786435 JOZ786421:JOZ786435 JYV786421:JYV786435 KIR786421:KIR786435 KSN786421:KSN786435 LCJ786421:LCJ786435 LMF786421:LMF786435 LWB786421:LWB786435 MFX786421:MFX786435 MPT786421:MPT786435 MZP786421:MZP786435 NJL786421:NJL786435 NTH786421:NTH786435 ODD786421:ODD786435 OMZ786421:OMZ786435 OWV786421:OWV786435 PGR786421:PGR786435 PQN786421:PQN786435 QAJ786421:QAJ786435 QKF786421:QKF786435 QUB786421:QUB786435 RDX786421:RDX786435 RNT786421:RNT786435 RXP786421:RXP786435 SHL786421:SHL786435 SRH786421:SRH786435 TBD786421:TBD786435 TKZ786421:TKZ786435 TUV786421:TUV786435 UER786421:UER786435 UON786421:UON786435 UYJ786421:UYJ786435 VIF786421:VIF786435 VSB786421:VSB786435 WBX786421:WBX786435 WLT786421:WLT786435 WVP786421:WVP786435 H851957:H851971 JD851957:JD851971 SZ851957:SZ851971 ACV851957:ACV851971 AMR851957:AMR851971 AWN851957:AWN851971 BGJ851957:BGJ851971 BQF851957:BQF851971 CAB851957:CAB851971 CJX851957:CJX851971 CTT851957:CTT851971 DDP851957:DDP851971 DNL851957:DNL851971 DXH851957:DXH851971 EHD851957:EHD851971 EQZ851957:EQZ851971 FAV851957:FAV851971 FKR851957:FKR851971 FUN851957:FUN851971 GEJ851957:GEJ851971 GOF851957:GOF851971 GYB851957:GYB851971 HHX851957:HHX851971 HRT851957:HRT851971 IBP851957:IBP851971 ILL851957:ILL851971 IVH851957:IVH851971 JFD851957:JFD851971 JOZ851957:JOZ851971 JYV851957:JYV851971 KIR851957:KIR851971 KSN851957:KSN851971 LCJ851957:LCJ851971 LMF851957:LMF851971 LWB851957:LWB851971 MFX851957:MFX851971 MPT851957:MPT851971 MZP851957:MZP851971 NJL851957:NJL851971 NTH851957:NTH851971 ODD851957:ODD851971 OMZ851957:OMZ851971 OWV851957:OWV851971 PGR851957:PGR851971 PQN851957:PQN851971 QAJ851957:QAJ851971 QKF851957:QKF851971 QUB851957:QUB851971 RDX851957:RDX851971 RNT851957:RNT851971 RXP851957:RXP851971 SHL851957:SHL851971 SRH851957:SRH851971 TBD851957:TBD851971 TKZ851957:TKZ851971 TUV851957:TUV851971 UER851957:UER851971 UON851957:UON851971 UYJ851957:UYJ851971 VIF851957:VIF851971 VSB851957:VSB851971 WBX851957:WBX851971 WLT851957:WLT851971 WVP851957:WVP851971 H917493:H917507 JD917493:JD917507 SZ917493:SZ917507 ACV917493:ACV917507 AMR917493:AMR917507 AWN917493:AWN917507 BGJ917493:BGJ917507 BQF917493:BQF917507 CAB917493:CAB917507 CJX917493:CJX917507 CTT917493:CTT917507 DDP917493:DDP917507 DNL917493:DNL917507 DXH917493:DXH917507 EHD917493:EHD917507 EQZ917493:EQZ917507 FAV917493:FAV917507 FKR917493:FKR917507 FUN917493:FUN917507 GEJ917493:GEJ917507 GOF917493:GOF917507 GYB917493:GYB917507 HHX917493:HHX917507 HRT917493:HRT917507 IBP917493:IBP917507 ILL917493:ILL917507 IVH917493:IVH917507 JFD917493:JFD917507 JOZ917493:JOZ917507 JYV917493:JYV917507 KIR917493:KIR917507 KSN917493:KSN917507 LCJ917493:LCJ917507 LMF917493:LMF917507 LWB917493:LWB917507 MFX917493:MFX917507 MPT917493:MPT917507 MZP917493:MZP917507 NJL917493:NJL917507 NTH917493:NTH917507 ODD917493:ODD917507 OMZ917493:OMZ917507 OWV917493:OWV917507 PGR917493:PGR917507 PQN917493:PQN917507 QAJ917493:QAJ917507 QKF917493:QKF917507 QUB917493:QUB917507 RDX917493:RDX917507 RNT917493:RNT917507 RXP917493:RXP917507 SHL917493:SHL917507 SRH917493:SRH917507 TBD917493:TBD917507 TKZ917493:TKZ917507 TUV917493:TUV917507 UER917493:UER917507 UON917493:UON917507 UYJ917493:UYJ917507 VIF917493:VIF917507 VSB917493:VSB917507 WBX917493:WBX917507 WLT917493:WLT917507 WVP917493:WVP917507 H983029:H983043 JD983029:JD983043 SZ983029:SZ983043 ACV983029:ACV983043 AMR983029:AMR983043 AWN983029:AWN983043 BGJ983029:BGJ983043 BQF983029:BQF983043 CAB983029:CAB983043 CJX983029:CJX983043 CTT983029:CTT983043 DDP983029:DDP983043 DNL983029:DNL983043 DXH983029:DXH983043 EHD983029:EHD983043 EQZ983029:EQZ983043 FAV983029:FAV983043 FKR983029:FKR983043 FUN983029:FUN983043 GEJ983029:GEJ983043 GOF983029:GOF983043 GYB983029:GYB983043 HHX983029:HHX983043 HRT983029:HRT983043 IBP983029:IBP983043 ILL983029:ILL983043 IVH983029:IVH983043 JFD983029:JFD983043 JOZ983029:JOZ983043 JYV983029:JYV983043 KIR983029:KIR983043 KSN983029:KSN983043 LCJ983029:LCJ983043 LMF983029:LMF983043 LWB983029:LWB983043 MFX983029:MFX983043 MPT983029:MPT983043 MZP983029:MZP983043 NJL983029:NJL983043 NTH983029:NTH983043 ODD983029:ODD983043 OMZ983029:OMZ983043 OWV983029:OWV983043 PGR983029:PGR983043 PQN983029:PQN983043 QAJ983029:QAJ983043 QKF983029:QKF983043 QUB983029:QUB983043 RDX983029:RDX983043 RNT983029:RNT983043 RXP983029:RXP983043 SHL983029:SHL983043 SRH983029:SRH983043 TBD983029:TBD983043 TKZ983029:TKZ983043 TUV983029:TUV983043 UER983029:UER983043 UON983029:UON983043 UYJ983029:UYJ983043 VIF983029:VIF983043 VSB983029:VSB983043 WBX983029:WBX983043 WLT983029:WLT983043 WVP983029:WVP983043 H65595:H65605 JD65595:JD65605 SZ65595:SZ65605 ACV65595:ACV65605 AMR65595:AMR65605 AWN65595:AWN65605 BGJ65595:BGJ65605 BQF65595:BQF65605 CAB65595:CAB65605 CJX65595:CJX65605 CTT65595:CTT65605 DDP65595:DDP65605 DNL65595:DNL65605 DXH65595:DXH65605 EHD65595:EHD65605 EQZ65595:EQZ65605 FAV65595:FAV65605 FKR65595:FKR65605 FUN65595:FUN65605 GEJ65595:GEJ65605 GOF65595:GOF65605 GYB65595:GYB65605 HHX65595:HHX65605 HRT65595:HRT65605 IBP65595:IBP65605 ILL65595:ILL65605 IVH65595:IVH65605 JFD65595:JFD65605 JOZ65595:JOZ65605 JYV65595:JYV65605 KIR65595:KIR65605 KSN65595:KSN65605 LCJ65595:LCJ65605 LMF65595:LMF65605 LWB65595:LWB65605 MFX65595:MFX65605 MPT65595:MPT65605 MZP65595:MZP65605 NJL65595:NJL65605 NTH65595:NTH65605 ODD65595:ODD65605 OMZ65595:OMZ65605 OWV65595:OWV65605 PGR65595:PGR65605 PQN65595:PQN65605 QAJ65595:QAJ65605 QKF65595:QKF65605 QUB65595:QUB65605 RDX65595:RDX65605 RNT65595:RNT65605 RXP65595:RXP65605 SHL65595:SHL65605 SRH65595:SRH65605 TBD65595:TBD65605 TKZ65595:TKZ65605 TUV65595:TUV65605 UER65595:UER65605 UON65595:UON65605 UYJ65595:UYJ65605 VIF65595:VIF65605 VSB65595:VSB65605 WBX65595:WBX65605 WLT65595:WLT65605 WVP65595:WVP65605 H131131:H131141 JD131131:JD131141 SZ131131:SZ131141 ACV131131:ACV131141 AMR131131:AMR131141 AWN131131:AWN131141 BGJ131131:BGJ131141 BQF131131:BQF131141 CAB131131:CAB131141 CJX131131:CJX131141 CTT131131:CTT131141 DDP131131:DDP131141 DNL131131:DNL131141 DXH131131:DXH131141 EHD131131:EHD131141 EQZ131131:EQZ131141 FAV131131:FAV131141 FKR131131:FKR131141 FUN131131:FUN131141 GEJ131131:GEJ131141 GOF131131:GOF131141 GYB131131:GYB131141 HHX131131:HHX131141 HRT131131:HRT131141 IBP131131:IBP131141 ILL131131:ILL131141 IVH131131:IVH131141 JFD131131:JFD131141 JOZ131131:JOZ131141 JYV131131:JYV131141 KIR131131:KIR131141 KSN131131:KSN131141 LCJ131131:LCJ131141 LMF131131:LMF131141 LWB131131:LWB131141 MFX131131:MFX131141 MPT131131:MPT131141 MZP131131:MZP131141 NJL131131:NJL131141 NTH131131:NTH131141 ODD131131:ODD131141 OMZ131131:OMZ131141 OWV131131:OWV131141 PGR131131:PGR131141 PQN131131:PQN131141 QAJ131131:QAJ131141 QKF131131:QKF131141 QUB131131:QUB131141 RDX131131:RDX131141 RNT131131:RNT131141 RXP131131:RXP131141 SHL131131:SHL131141 SRH131131:SRH131141 TBD131131:TBD131141 TKZ131131:TKZ131141 TUV131131:TUV131141 UER131131:UER131141 UON131131:UON131141 UYJ131131:UYJ131141 VIF131131:VIF131141 VSB131131:VSB131141 WBX131131:WBX131141 WLT131131:WLT131141 WVP131131:WVP131141 H196667:H196677 JD196667:JD196677 SZ196667:SZ196677 ACV196667:ACV196677 AMR196667:AMR196677 AWN196667:AWN196677 BGJ196667:BGJ196677 BQF196667:BQF196677 CAB196667:CAB196677 CJX196667:CJX196677 CTT196667:CTT196677 DDP196667:DDP196677 DNL196667:DNL196677 DXH196667:DXH196677 EHD196667:EHD196677 EQZ196667:EQZ196677 FAV196667:FAV196677 FKR196667:FKR196677 FUN196667:FUN196677 GEJ196667:GEJ196677 GOF196667:GOF196677 GYB196667:GYB196677 HHX196667:HHX196677 HRT196667:HRT196677 IBP196667:IBP196677 ILL196667:ILL196677 IVH196667:IVH196677 JFD196667:JFD196677 JOZ196667:JOZ196677 JYV196667:JYV196677 KIR196667:KIR196677 KSN196667:KSN196677 LCJ196667:LCJ196677 LMF196667:LMF196677 LWB196667:LWB196677 MFX196667:MFX196677 MPT196667:MPT196677 MZP196667:MZP196677 NJL196667:NJL196677 NTH196667:NTH196677 ODD196667:ODD196677 OMZ196667:OMZ196677 OWV196667:OWV196677 PGR196667:PGR196677 PQN196667:PQN196677 QAJ196667:QAJ196677 QKF196667:QKF196677 QUB196667:QUB196677 RDX196667:RDX196677 RNT196667:RNT196677 RXP196667:RXP196677 SHL196667:SHL196677 SRH196667:SRH196677 TBD196667:TBD196677 TKZ196667:TKZ196677 TUV196667:TUV196677 UER196667:UER196677 UON196667:UON196677 UYJ196667:UYJ196677 VIF196667:VIF196677 VSB196667:VSB196677 WBX196667:WBX196677 WLT196667:WLT196677 WVP196667:WVP196677 H262203:H262213 JD262203:JD262213 SZ262203:SZ262213 ACV262203:ACV262213 AMR262203:AMR262213 AWN262203:AWN262213 BGJ262203:BGJ262213 BQF262203:BQF262213 CAB262203:CAB262213 CJX262203:CJX262213 CTT262203:CTT262213 DDP262203:DDP262213 DNL262203:DNL262213 DXH262203:DXH262213 EHD262203:EHD262213 EQZ262203:EQZ262213 FAV262203:FAV262213 FKR262203:FKR262213 FUN262203:FUN262213 GEJ262203:GEJ262213 GOF262203:GOF262213 GYB262203:GYB262213 HHX262203:HHX262213 HRT262203:HRT262213 IBP262203:IBP262213 ILL262203:ILL262213 IVH262203:IVH262213 JFD262203:JFD262213 JOZ262203:JOZ262213 JYV262203:JYV262213 KIR262203:KIR262213 KSN262203:KSN262213 LCJ262203:LCJ262213 LMF262203:LMF262213 LWB262203:LWB262213 MFX262203:MFX262213 MPT262203:MPT262213 MZP262203:MZP262213 NJL262203:NJL262213 NTH262203:NTH262213 ODD262203:ODD262213 OMZ262203:OMZ262213 OWV262203:OWV262213 PGR262203:PGR262213 PQN262203:PQN262213 QAJ262203:QAJ262213 QKF262203:QKF262213 QUB262203:QUB262213 RDX262203:RDX262213 RNT262203:RNT262213 RXP262203:RXP262213 SHL262203:SHL262213 SRH262203:SRH262213 TBD262203:TBD262213 TKZ262203:TKZ262213 TUV262203:TUV262213 UER262203:UER262213 UON262203:UON262213 UYJ262203:UYJ262213 VIF262203:VIF262213 VSB262203:VSB262213 WBX262203:WBX262213 WLT262203:WLT262213 WVP262203:WVP262213 H327739:H327749 JD327739:JD327749 SZ327739:SZ327749 ACV327739:ACV327749 AMR327739:AMR327749 AWN327739:AWN327749 BGJ327739:BGJ327749 BQF327739:BQF327749 CAB327739:CAB327749 CJX327739:CJX327749 CTT327739:CTT327749 DDP327739:DDP327749 DNL327739:DNL327749 DXH327739:DXH327749 EHD327739:EHD327749 EQZ327739:EQZ327749 FAV327739:FAV327749 FKR327739:FKR327749 FUN327739:FUN327749 GEJ327739:GEJ327749 GOF327739:GOF327749 GYB327739:GYB327749 HHX327739:HHX327749 HRT327739:HRT327749 IBP327739:IBP327749 ILL327739:ILL327749 IVH327739:IVH327749 JFD327739:JFD327749 JOZ327739:JOZ327749 JYV327739:JYV327749 KIR327739:KIR327749 KSN327739:KSN327749 LCJ327739:LCJ327749 LMF327739:LMF327749 LWB327739:LWB327749 MFX327739:MFX327749 MPT327739:MPT327749 MZP327739:MZP327749 NJL327739:NJL327749 NTH327739:NTH327749 ODD327739:ODD327749 OMZ327739:OMZ327749 OWV327739:OWV327749 PGR327739:PGR327749 PQN327739:PQN327749 QAJ327739:QAJ327749 QKF327739:QKF327749 QUB327739:QUB327749 RDX327739:RDX327749 RNT327739:RNT327749 RXP327739:RXP327749 SHL327739:SHL327749 SRH327739:SRH327749 TBD327739:TBD327749 TKZ327739:TKZ327749 TUV327739:TUV327749 UER327739:UER327749 UON327739:UON327749 UYJ327739:UYJ327749 VIF327739:VIF327749 VSB327739:VSB327749 WBX327739:WBX327749 WLT327739:WLT327749 WVP327739:WVP327749 H393275:H393285 JD393275:JD393285 SZ393275:SZ393285 ACV393275:ACV393285 AMR393275:AMR393285 AWN393275:AWN393285 BGJ393275:BGJ393285 BQF393275:BQF393285 CAB393275:CAB393285 CJX393275:CJX393285 CTT393275:CTT393285 DDP393275:DDP393285 DNL393275:DNL393285 DXH393275:DXH393285 EHD393275:EHD393285 EQZ393275:EQZ393285 FAV393275:FAV393285 FKR393275:FKR393285 FUN393275:FUN393285 GEJ393275:GEJ393285 GOF393275:GOF393285 GYB393275:GYB393285 HHX393275:HHX393285 HRT393275:HRT393285 IBP393275:IBP393285 ILL393275:ILL393285 IVH393275:IVH393285 JFD393275:JFD393285 JOZ393275:JOZ393285 JYV393275:JYV393285 KIR393275:KIR393285 KSN393275:KSN393285 LCJ393275:LCJ393285 LMF393275:LMF393285 LWB393275:LWB393285 MFX393275:MFX393285 MPT393275:MPT393285 MZP393275:MZP393285 NJL393275:NJL393285 NTH393275:NTH393285 ODD393275:ODD393285 OMZ393275:OMZ393285 OWV393275:OWV393285 PGR393275:PGR393285 PQN393275:PQN393285 QAJ393275:QAJ393285 QKF393275:QKF393285 QUB393275:QUB393285 RDX393275:RDX393285 RNT393275:RNT393285 RXP393275:RXP393285 SHL393275:SHL393285 SRH393275:SRH393285 TBD393275:TBD393285 TKZ393275:TKZ393285 TUV393275:TUV393285 UER393275:UER393285 UON393275:UON393285 UYJ393275:UYJ393285 VIF393275:VIF393285 VSB393275:VSB393285 WBX393275:WBX393285 WLT393275:WLT393285 WVP393275:WVP393285 H458811:H458821 JD458811:JD458821 SZ458811:SZ458821 ACV458811:ACV458821 AMR458811:AMR458821 AWN458811:AWN458821 BGJ458811:BGJ458821 BQF458811:BQF458821 CAB458811:CAB458821 CJX458811:CJX458821 CTT458811:CTT458821 DDP458811:DDP458821 DNL458811:DNL458821 DXH458811:DXH458821 EHD458811:EHD458821 EQZ458811:EQZ458821 FAV458811:FAV458821 FKR458811:FKR458821 FUN458811:FUN458821 GEJ458811:GEJ458821 GOF458811:GOF458821 GYB458811:GYB458821 HHX458811:HHX458821 HRT458811:HRT458821 IBP458811:IBP458821 ILL458811:ILL458821 IVH458811:IVH458821 JFD458811:JFD458821 JOZ458811:JOZ458821 JYV458811:JYV458821 KIR458811:KIR458821 KSN458811:KSN458821 LCJ458811:LCJ458821 LMF458811:LMF458821 LWB458811:LWB458821 MFX458811:MFX458821 MPT458811:MPT458821 MZP458811:MZP458821 NJL458811:NJL458821 NTH458811:NTH458821 ODD458811:ODD458821 OMZ458811:OMZ458821 OWV458811:OWV458821 PGR458811:PGR458821 PQN458811:PQN458821 QAJ458811:QAJ458821 QKF458811:QKF458821 QUB458811:QUB458821 RDX458811:RDX458821 RNT458811:RNT458821 RXP458811:RXP458821 SHL458811:SHL458821 SRH458811:SRH458821 TBD458811:TBD458821 TKZ458811:TKZ458821 TUV458811:TUV458821 UER458811:UER458821 UON458811:UON458821 UYJ458811:UYJ458821 VIF458811:VIF458821 VSB458811:VSB458821 WBX458811:WBX458821 WLT458811:WLT458821 WVP458811:WVP458821 H524347:H524357 JD524347:JD524357 SZ524347:SZ524357 ACV524347:ACV524357 AMR524347:AMR524357 AWN524347:AWN524357 BGJ524347:BGJ524357 BQF524347:BQF524357 CAB524347:CAB524357 CJX524347:CJX524357 CTT524347:CTT524357 DDP524347:DDP524357 DNL524347:DNL524357 DXH524347:DXH524357 EHD524347:EHD524357 EQZ524347:EQZ524357 FAV524347:FAV524357 FKR524347:FKR524357 FUN524347:FUN524357 GEJ524347:GEJ524357 GOF524347:GOF524357 GYB524347:GYB524357 HHX524347:HHX524357 HRT524347:HRT524357 IBP524347:IBP524357 ILL524347:ILL524357 IVH524347:IVH524357 JFD524347:JFD524357 JOZ524347:JOZ524357 JYV524347:JYV524357 KIR524347:KIR524357 KSN524347:KSN524357 LCJ524347:LCJ524357 LMF524347:LMF524357 LWB524347:LWB524357 MFX524347:MFX524357 MPT524347:MPT524357 MZP524347:MZP524357 NJL524347:NJL524357 NTH524347:NTH524357 ODD524347:ODD524357 OMZ524347:OMZ524357 OWV524347:OWV524357 PGR524347:PGR524357 PQN524347:PQN524357 QAJ524347:QAJ524357 QKF524347:QKF524357 QUB524347:QUB524357 RDX524347:RDX524357 RNT524347:RNT524357 RXP524347:RXP524357 SHL524347:SHL524357 SRH524347:SRH524357 TBD524347:TBD524357 TKZ524347:TKZ524357 TUV524347:TUV524357 UER524347:UER524357 UON524347:UON524357 UYJ524347:UYJ524357 VIF524347:VIF524357 VSB524347:VSB524357 WBX524347:WBX524357 WLT524347:WLT524357 WVP524347:WVP524357 H589883:H589893 JD589883:JD589893 SZ589883:SZ589893 ACV589883:ACV589893 AMR589883:AMR589893 AWN589883:AWN589893 BGJ589883:BGJ589893 BQF589883:BQF589893 CAB589883:CAB589893 CJX589883:CJX589893 CTT589883:CTT589893 DDP589883:DDP589893 DNL589883:DNL589893 DXH589883:DXH589893 EHD589883:EHD589893 EQZ589883:EQZ589893 FAV589883:FAV589893 FKR589883:FKR589893 FUN589883:FUN589893 GEJ589883:GEJ589893 GOF589883:GOF589893 GYB589883:GYB589893 HHX589883:HHX589893 HRT589883:HRT589893 IBP589883:IBP589893 ILL589883:ILL589893 IVH589883:IVH589893 JFD589883:JFD589893 JOZ589883:JOZ589893 JYV589883:JYV589893 KIR589883:KIR589893 KSN589883:KSN589893 LCJ589883:LCJ589893 LMF589883:LMF589893 LWB589883:LWB589893 MFX589883:MFX589893 MPT589883:MPT589893 MZP589883:MZP589893 NJL589883:NJL589893 NTH589883:NTH589893 ODD589883:ODD589893 OMZ589883:OMZ589893 OWV589883:OWV589893 PGR589883:PGR589893 PQN589883:PQN589893 QAJ589883:QAJ589893 QKF589883:QKF589893 QUB589883:QUB589893 RDX589883:RDX589893 RNT589883:RNT589893 RXP589883:RXP589893 SHL589883:SHL589893 SRH589883:SRH589893 TBD589883:TBD589893 TKZ589883:TKZ589893 TUV589883:TUV589893 UER589883:UER589893 UON589883:UON589893 UYJ589883:UYJ589893 VIF589883:VIF589893 VSB589883:VSB589893 WBX589883:WBX589893 WLT589883:WLT589893 WVP589883:WVP589893 H655419:H655429 JD655419:JD655429 SZ655419:SZ655429 ACV655419:ACV655429 AMR655419:AMR655429 AWN655419:AWN655429 BGJ655419:BGJ655429 BQF655419:BQF655429 CAB655419:CAB655429 CJX655419:CJX655429 CTT655419:CTT655429 DDP655419:DDP655429 DNL655419:DNL655429 DXH655419:DXH655429 EHD655419:EHD655429 EQZ655419:EQZ655429 FAV655419:FAV655429 FKR655419:FKR655429 FUN655419:FUN655429 GEJ655419:GEJ655429 GOF655419:GOF655429 GYB655419:GYB655429 HHX655419:HHX655429 HRT655419:HRT655429 IBP655419:IBP655429 ILL655419:ILL655429 IVH655419:IVH655429 JFD655419:JFD655429 JOZ655419:JOZ655429 JYV655419:JYV655429 KIR655419:KIR655429 KSN655419:KSN655429 LCJ655419:LCJ655429 LMF655419:LMF655429 LWB655419:LWB655429 MFX655419:MFX655429 MPT655419:MPT655429 MZP655419:MZP655429 NJL655419:NJL655429 NTH655419:NTH655429 ODD655419:ODD655429 OMZ655419:OMZ655429 OWV655419:OWV655429 PGR655419:PGR655429 PQN655419:PQN655429 QAJ655419:QAJ655429 QKF655419:QKF655429 QUB655419:QUB655429 RDX655419:RDX655429 RNT655419:RNT655429 RXP655419:RXP655429 SHL655419:SHL655429 SRH655419:SRH655429 TBD655419:TBD655429 TKZ655419:TKZ655429 TUV655419:TUV655429 UER655419:UER655429 UON655419:UON655429 UYJ655419:UYJ655429 VIF655419:VIF655429 VSB655419:VSB655429 WBX655419:WBX655429 WLT655419:WLT655429 WVP655419:WVP655429 H720955:H720965 JD720955:JD720965 SZ720955:SZ720965 ACV720955:ACV720965 AMR720955:AMR720965 AWN720955:AWN720965 BGJ720955:BGJ720965 BQF720955:BQF720965 CAB720955:CAB720965 CJX720955:CJX720965 CTT720955:CTT720965 DDP720955:DDP720965 DNL720955:DNL720965 DXH720955:DXH720965 EHD720955:EHD720965 EQZ720955:EQZ720965 FAV720955:FAV720965 FKR720955:FKR720965 FUN720955:FUN720965 GEJ720955:GEJ720965 GOF720955:GOF720965 GYB720955:GYB720965 HHX720955:HHX720965 HRT720955:HRT720965 IBP720955:IBP720965 ILL720955:ILL720965 IVH720955:IVH720965 JFD720955:JFD720965 JOZ720955:JOZ720965 JYV720955:JYV720965 KIR720955:KIR720965 KSN720955:KSN720965 LCJ720955:LCJ720965 LMF720955:LMF720965 LWB720955:LWB720965 MFX720955:MFX720965 MPT720955:MPT720965 MZP720955:MZP720965 NJL720955:NJL720965 NTH720955:NTH720965 ODD720955:ODD720965 OMZ720955:OMZ720965 OWV720955:OWV720965 PGR720955:PGR720965 PQN720955:PQN720965 QAJ720955:QAJ720965 QKF720955:QKF720965 QUB720955:QUB720965 RDX720955:RDX720965 RNT720955:RNT720965 RXP720955:RXP720965 SHL720955:SHL720965 SRH720955:SRH720965 TBD720955:TBD720965 TKZ720955:TKZ720965 TUV720955:TUV720965 UER720955:UER720965 UON720955:UON720965 UYJ720955:UYJ720965 VIF720955:VIF720965 VSB720955:VSB720965 WBX720955:WBX720965 WLT720955:WLT720965 WVP720955:WVP720965 H786491:H786501 JD786491:JD786501 SZ786491:SZ786501 ACV786491:ACV786501 AMR786491:AMR786501 AWN786491:AWN786501 BGJ786491:BGJ786501 BQF786491:BQF786501 CAB786491:CAB786501 CJX786491:CJX786501 CTT786491:CTT786501 DDP786491:DDP786501 DNL786491:DNL786501 DXH786491:DXH786501 EHD786491:EHD786501 EQZ786491:EQZ786501 FAV786491:FAV786501 FKR786491:FKR786501 FUN786491:FUN786501 GEJ786491:GEJ786501 GOF786491:GOF786501 GYB786491:GYB786501 HHX786491:HHX786501 HRT786491:HRT786501 IBP786491:IBP786501 ILL786491:ILL786501 IVH786491:IVH786501 JFD786491:JFD786501 JOZ786491:JOZ786501 JYV786491:JYV786501 KIR786491:KIR786501 KSN786491:KSN786501 LCJ786491:LCJ786501 LMF786491:LMF786501 LWB786491:LWB786501 MFX786491:MFX786501 MPT786491:MPT786501 MZP786491:MZP786501 NJL786491:NJL786501 NTH786491:NTH786501 ODD786491:ODD786501 OMZ786491:OMZ786501 OWV786491:OWV786501 PGR786491:PGR786501 PQN786491:PQN786501 QAJ786491:QAJ786501 QKF786491:QKF786501 QUB786491:QUB786501 RDX786491:RDX786501 RNT786491:RNT786501 RXP786491:RXP786501 SHL786491:SHL786501 SRH786491:SRH786501 TBD786491:TBD786501 TKZ786491:TKZ786501 TUV786491:TUV786501 UER786491:UER786501 UON786491:UON786501 UYJ786491:UYJ786501 VIF786491:VIF786501 VSB786491:VSB786501 WBX786491:WBX786501 WLT786491:WLT786501 WVP786491:WVP786501 H852027:H852037 JD852027:JD852037 SZ852027:SZ852037 ACV852027:ACV852037 AMR852027:AMR852037 AWN852027:AWN852037 BGJ852027:BGJ852037 BQF852027:BQF852037 CAB852027:CAB852037 CJX852027:CJX852037 CTT852027:CTT852037 DDP852027:DDP852037 DNL852027:DNL852037 DXH852027:DXH852037 EHD852027:EHD852037 EQZ852027:EQZ852037 FAV852027:FAV852037 FKR852027:FKR852037 FUN852027:FUN852037 GEJ852027:GEJ852037 GOF852027:GOF852037 GYB852027:GYB852037 HHX852027:HHX852037 HRT852027:HRT852037 IBP852027:IBP852037 ILL852027:ILL852037 IVH852027:IVH852037 JFD852027:JFD852037 JOZ852027:JOZ852037 JYV852027:JYV852037 KIR852027:KIR852037 KSN852027:KSN852037 LCJ852027:LCJ852037 LMF852027:LMF852037 LWB852027:LWB852037 MFX852027:MFX852037 MPT852027:MPT852037 MZP852027:MZP852037 NJL852027:NJL852037 NTH852027:NTH852037 ODD852027:ODD852037 OMZ852027:OMZ852037 OWV852027:OWV852037 PGR852027:PGR852037 PQN852027:PQN852037 QAJ852027:QAJ852037 QKF852027:QKF852037 QUB852027:QUB852037 RDX852027:RDX852037 RNT852027:RNT852037 RXP852027:RXP852037 SHL852027:SHL852037 SRH852027:SRH852037 TBD852027:TBD852037 TKZ852027:TKZ852037 TUV852027:TUV852037 UER852027:UER852037 UON852027:UON852037 UYJ852027:UYJ852037 VIF852027:VIF852037 VSB852027:VSB852037 WBX852027:WBX852037 WLT852027:WLT852037 WVP852027:WVP852037 H917563:H917573 JD917563:JD917573 SZ917563:SZ917573 ACV917563:ACV917573 AMR917563:AMR917573 AWN917563:AWN917573 BGJ917563:BGJ917573 BQF917563:BQF917573 CAB917563:CAB917573 CJX917563:CJX917573 CTT917563:CTT917573 DDP917563:DDP917573 DNL917563:DNL917573 DXH917563:DXH917573 EHD917563:EHD917573 EQZ917563:EQZ917573 FAV917563:FAV917573 FKR917563:FKR917573 FUN917563:FUN917573 GEJ917563:GEJ917573 GOF917563:GOF917573 GYB917563:GYB917573 HHX917563:HHX917573 HRT917563:HRT917573 IBP917563:IBP917573 ILL917563:ILL917573 IVH917563:IVH917573 JFD917563:JFD917573 JOZ917563:JOZ917573 JYV917563:JYV917573 KIR917563:KIR917573 KSN917563:KSN917573 LCJ917563:LCJ917573 LMF917563:LMF917573 LWB917563:LWB917573 MFX917563:MFX917573 MPT917563:MPT917573 MZP917563:MZP917573 NJL917563:NJL917573 NTH917563:NTH917573 ODD917563:ODD917573 OMZ917563:OMZ917573 OWV917563:OWV917573 PGR917563:PGR917573 PQN917563:PQN917573 QAJ917563:QAJ917573 QKF917563:QKF917573 QUB917563:QUB917573 RDX917563:RDX917573 RNT917563:RNT917573 RXP917563:RXP917573 SHL917563:SHL917573 SRH917563:SRH917573 TBD917563:TBD917573 TKZ917563:TKZ917573 TUV917563:TUV917573 UER917563:UER917573 UON917563:UON917573 UYJ917563:UYJ917573 VIF917563:VIF917573 VSB917563:VSB917573 WBX917563:WBX917573 WLT917563:WLT917573 WVP917563:WVP917573 H983099:H983109 JD983099:JD983109 SZ983099:SZ983109 ACV983099:ACV983109 AMR983099:AMR983109 AWN983099:AWN983109 BGJ983099:BGJ983109 BQF983099:BQF983109 CAB983099:CAB983109 CJX983099:CJX983109 CTT983099:CTT983109 DDP983099:DDP983109 DNL983099:DNL983109 DXH983099:DXH983109 EHD983099:EHD983109 EQZ983099:EQZ983109 FAV983099:FAV983109 FKR983099:FKR983109 FUN983099:FUN983109 GEJ983099:GEJ983109 GOF983099:GOF983109 GYB983099:GYB983109 HHX983099:HHX983109 HRT983099:HRT983109 IBP983099:IBP983109 ILL983099:ILL983109 IVH983099:IVH983109 JFD983099:JFD983109 JOZ983099:JOZ983109 JYV983099:JYV983109 KIR983099:KIR983109 KSN983099:KSN983109 LCJ983099:LCJ983109 LMF983099:LMF983109 LWB983099:LWB983109 MFX983099:MFX983109 MPT983099:MPT983109 MZP983099:MZP983109 NJL983099:NJL983109 NTH983099:NTH983109 ODD983099:ODD983109 OMZ983099:OMZ983109 OWV983099:OWV983109 PGR983099:PGR983109 PQN983099:PQN983109 QAJ983099:QAJ983109 QKF983099:QKF983109 QUB983099:QUB983109 RDX983099:RDX983109 RNT983099:RNT983109 RXP983099:RXP983109 SHL983099:SHL983109 SRH983099:SRH983109 TBD983099:TBD983109 TKZ983099:TKZ983109 TUV983099:TUV983109 UER983099:UER983109 UON983099:UON983109 UYJ983099:UYJ983109 VIF983099:VIF983109 VSB983099:VSB983109 WBX983099:WBX983109 WLT983099:WLT983109 WVP983099:WVP983109 H65567:H65588 JD65567:JD65588 SZ65567:SZ65588 ACV65567:ACV65588 AMR65567:AMR65588 AWN65567:AWN65588 BGJ65567:BGJ65588 BQF65567:BQF65588 CAB65567:CAB65588 CJX65567:CJX65588 CTT65567:CTT65588 DDP65567:DDP65588 DNL65567:DNL65588 DXH65567:DXH65588 EHD65567:EHD65588 EQZ65567:EQZ65588 FAV65567:FAV65588 FKR65567:FKR65588 FUN65567:FUN65588 GEJ65567:GEJ65588 GOF65567:GOF65588 GYB65567:GYB65588 HHX65567:HHX65588 HRT65567:HRT65588 IBP65567:IBP65588 ILL65567:ILL65588 IVH65567:IVH65588 JFD65567:JFD65588 JOZ65567:JOZ65588 JYV65567:JYV65588 KIR65567:KIR65588 KSN65567:KSN65588 LCJ65567:LCJ65588 LMF65567:LMF65588 LWB65567:LWB65588 MFX65567:MFX65588 MPT65567:MPT65588 MZP65567:MZP65588 NJL65567:NJL65588 NTH65567:NTH65588 ODD65567:ODD65588 OMZ65567:OMZ65588 OWV65567:OWV65588 PGR65567:PGR65588 PQN65567:PQN65588 QAJ65567:QAJ65588 QKF65567:QKF65588 QUB65567:QUB65588 RDX65567:RDX65588 RNT65567:RNT65588 RXP65567:RXP65588 SHL65567:SHL65588 SRH65567:SRH65588 TBD65567:TBD65588 TKZ65567:TKZ65588 TUV65567:TUV65588 UER65567:UER65588 UON65567:UON65588 UYJ65567:UYJ65588 VIF65567:VIF65588 VSB65567:VSB65588 WBX65567:WBX65588 WLT65567:WLT65588 WVP65567:WVP65588 H131103:H131124 JD131103:JD131124 SZ131103:SZ131124 ACV131103:ACV131124 AMR131103:AMR131124 AWN131103:AWN131124 BGJ131103:BGJ131124 BQF131103:BQF131124 CAB131103:CAB131124 CJX131103:CJX131124 CTT131103:CTT131124 DDP131103:DDP131124 DNL131103:DNL131124 DXH131103:DXH131124 EHD131103:EHD131124 EQZ131103:EQZ131124 FAV131103:FAV131124 FKR131103:FKR131124 FUN131103:FUN131124 GEJ131103:GEJ131124 GOF131103:GOF131124 GYB131103:GYB131124 HHX131103:HHX131124 HRT131103:HRT131124 IBP131103:IBP131124 ILL131103:ILL131124 IVH131103:IVH131124 JFD131103:JFD131124 JOZ131103:JOZ131124 JYV131103:JYV131124 KIR131103:KIR131124 KSN131103:KSN131124 LCJ131103:LCJ131124 LMF131103:LMF131124 LWB131103:LWB131124 MFX131103:MFX131124 MPT131103:MPT131124 MZP131103:MZP131124 NJL131103:NJL131124 NTH131103:NTH131124 ODD131103:ODD131124 OMZ131103:OMZ131124 OWV131103:OWV131124 PGR131103:PGR131124 PQN131103:PQN131124 QAJ131103:QAJ131124 QKF131103:QKF131124 QUB131103:QUB131124 RDX131103:RDX131124 RNT131103:RNT131124 RXP131103:RXP131124 SHL131103:SHL131124 SRH131103:SRH131124 TBD131103:TBD131124 TKZ131103:TKZ131124 TUV131103:TUV131124 UER131103:UER131124 UON131103:UON131124 UYJ131103:UYJ131124 VIF131103:VIF131124 VSB131103:VSB131124 WBX131103:WBX131124 WLT131103:WLT131124 WVP131103:WVP131124 H196639:H196660 JD196639:JD196660 SZ196639:SZ196660 ACV196639:ACV196660 AMR196639:AMR196660 AWN196639:AWN196660 BGJ196639:BGJ196660 BQF196639:BQF196660 CAB196639:CAB196660 CJX196639:CJX196660 CTT196639:CTT196660 DDP196639:DDP196660 DNL196639:DNL196660 DXH196639:DXH196660 EHD196639:EHD196660 EQZ196639:EQZ196660 FAV196639:FAV196660 FKR196639:FKR196660 FUN196639:FUN196660 GEJ196639:GEJ196660 GOF196639:GOF196660 GYB196639:GYB196660 HHX196639:HHX196660 HRT196639:HRT196660 IBP196639:IBP196660 ILL196639:ILL196660 IVH196639:IVH196660 JFD196639:JFD196660 JOZ196639:JOZ196660 JYV196639:JYV196660 KIR196639:KIR196660 KSN196639:KSN196660 LCJ196639:LCJ196660 LMF196639:LMF196660 LWB196639:LWB196660 MFX196639:MFX196660 MPT196639:MPT196660 MZP196639:MZP196660 NJL196639:NJL196660 NTH196639:NTH196660 ODD196639:ODD196660 OMZ196639:OMZ196660 OWV196639:OWV196660 PGR196639:PGR196660 PQN196639:PQN196660 QAJ196639:QAJ196660 QKF196639:QKF196660 QUB196639:QUB196660 RDX196639:RDX196660 RNT196639:RNT196660 RXP196639:RXP196660 SHL196639:SHL196660 SRH196639:SRH196660 TBD196639:TBD196660 TKZ196639:TKZ196660 TUV196639:TUV196660 UER196639:UER196660 UON196639:UON196660 UYJ196639:UYJ196660 VIF196639:VIF196660 VSB196639:VSB196660 WBX196639:WBX196660 WLT196639:WLT196660 WVP196639:WVP196660 H262175:H262196 JD262175:JD262196 SZ262175:SZ262196 ACV262175:ACV262196 AMR262175:AMR262196 AWN262175:AWN262196 BGJ262175:BGJ262196 BQF262175:BQF262196 CAB262175:CAB262196 CJX262175:CJX262196 CTT262175:CTT262196 DDP262175:DDP262196 DNL262175:DNL262196 DXH262175:DXH262196 EHD262175:EHD262196 EQZ262175:EQZ262196 FAV262175:FAV262196 FKR262175:FKR262196 FUN262175:FUN262196 GEJ262175:GEJ262196 GOF262175:GOF262196 GYB262175:GYB262196 HHX262175:HHX262196 HRT262175:HRT262196 IBP262175:IBP262196 ILL262175:ILL262196 IVH262175:IVH262196 JFD262175:JFD262196 JOZ262175:JOZ262196 JYV262175:JYV262196 KIR262175:KIR262196 KSN262175:KSN262196 LCJ262175:LCJ262196 LMF262175:LMF262196 LWB262175:LWB262196 MFX262175:MFX262196 MPT262175:MPT262196 MZP262175:MZP262196 NJL262175:NJL262196 NTH262175:NTH262196 ODD262175:ODD262196 OMZ262175:OMZ262196 OWV262175:OWV262196 PGR262175:PGR262196 PQN262175:PQN262196 QAJ262175:QAJ262196 QKF262175:QKF262196 QUB262175:QUB262196 RDX262175:RDX262196 RNT262175:RNT262196 RXP262175:RXP262196 SHL262175:SHL262196 SRH262175:SRH262196 TBD262175:TBD262196 TKZ262175:TKZ262196 TUV262175:TUV262196 UER262175:UER262196 UON262175:UON262196 UYJ262175:UYJ262196 VIF262175:VIF262196 VSB262175:VSB262196 WBX262175:WBX262196 WLT262175:WLT262196 WVP262175:WVP262196 H327711:H327732 JD327711:JD327732 SZ327711:SZ327732 ACV327711:ACV327732 AMR327711:AMR327732 AWN327711:AWN327732 BGJ327711:BGJ327732 BQF327711:BQF327732 CAB327711:CAB327732 CJX327711:CJX327732 CTT327711:CTT327732 DDP327711:DDP327732 DNL327711:DNL327732 DXH327711:DXH327732 EHD327711:EHD327732 EQZ327711:EQZ327732 FAV327711:FAV327732 FKR327711:FKR327732 FUN327711:FUN327732 GEJ327711:GEJ327732 GOF327711:GOF327732 GYB327711:GYB327732 HHX327711:HHX327732 HRT327711:HRT327732 IBP327711:IBP327732 ILL327711:ILL327732 IVH327711:IVH327732 JFD327711:JFD327732 JOZ327711:JOZ327732 JYV327711:JYV327732 KIR327711:KIR327732 KSN327711:KSN327732 LCJ327711:LCJ327732 LMF327711:LMF327732 LWB327711:LWB327732 MFX327711:MFX327732 MPT327711:MPT327732 MZP327711:MZP327732 NJL327711:NJL327732 NTH327711:NTH327732 ODD327711:ODD327732 OMZ327711:OMZ327732 OWV327711:OWV327732 PGR327711:PGR327732 PQN327711:PQN327732 QAJ327711:QAJ327732 QKF327711:QKF327732 QUB327711:QUB327732 RDX327711:RDX327732 RNT327711:RNT327732 RXP327711:RXP327732 SHL327711:SHL327732 SRH327711:SRH327732 TBD327711:TBD327732 TKZ327711:TKZ327732 TUV327711:TUV327732 UER327711:UER327732 UON327711:UON327732 UYJ327711:UYJ327732 VIF327711:VIF327732 VSB327711:VSB327732 WBX327711:WBX327732 WLT327711:WLT327732 WVP327711:WVP327732 H393247:H393268 JD393247:JD393268 SZ393247:SZ393268 ACV393247:ACV393268 AMR393247:AMR393268 AWN393247:AWN393268 BGJ393247:BGJ393268 BQF393247:BQF393268 CAB393247:CAB393268 CJX393247:CJX393268 CTT393247:CTT393268 DDP393247:DDP393268 DNL393247:DNL393268 DXH393247:DXH393268 EHD393247:EHD393268 EQZ393247:EQZ393268 FAV393247:FAV393268 FKR393247:FKR393268 FUN393247:FUN393268 GEJ393247:GEJ393268 GOF393247:GOF393268 GYB393247:GYB393268 HHX393247:HHX393268 HRT393247:HRT393268 IBP393247:IBP393268 ILL393247:ILL393268 IVH393247:IVH393268 JFD393247:JFD393268 JOZ393247:JOZ393268 JYV393247:JYV393268 KIR393247:KIR393268 KSN393247:KSN393268 LCJ393247:LCJ393268 LMF393247:LMF393268 LWB393247:LWB393268 MFX393247:MFX393268 MPT393247:MPT393268 MZP393247:MZP393268 NJL393247:NJL393268 NTH393247:NTH393268 ODD393247:ODD393268 OMZ393247:OMZ393268 OWV393247:OWV393268 PGR393247:PGR393268 PQN393247:PQN393268 QAJ393247:QAJ393268 QKF393247:QKF393268 QUB393247:QUB393268 RDX393247:RDX393268 RNT393247:RNT393268 RXP393247:RXP393268 SHL393247:SHL393268 SRH393247:SRH393268 TBD393247:TBD393268 TKZ393247:TKZ393268 TUV393247:TUV393268 UER393247:UER393268 UON393247:UON393268 UYJ393247:UYJ393268 VIF393247:VIF393268 VSB393247:VSB393268 WBX393247:WBX393268 WLT393247:WLT393268 WVP393247:WVP393268 H458783:H458804 JD458783:JD458804 SZ458783:SZ458804 ACV458783:ACV458804 AMR458783:AMR458804 AWN458783:AWN458804 BGJ458783:BGJ458804 BQF458783:BQF458804 CAB458783:CAB458804 CJX458783:CJX458804 CTT458783:CTT458804 DDP458783:DDP458804 DNL458783:DNL458804 DXH458783:DXH458804 EHD458783:EHD458804 EQZ458783:EQZ458804 FAV458783:FAV458804 FKR458783:FKR458804 FUN458783:FUN458804 GEJ458783:GEJ458804 GOF458783:GOF458804 GYB458783:GYB458804 HHX458783:HHX458804 HRT458783:HRT458804 IBP458783:IBP458804 ILL458783:ILL458804 IVH458783:IVH458804 JFD458783:JFD458804 JOZ458783:JOZ458804 JYV458783:JYV458804 KIR458783:KIR458804 KSN458783:KSN458804 LCJ458783:LCJ458804 LMF458783:LMF458804 LWB458783:LWB458804 MFX458783:MFX458804 MPT458783:MPT458804 MZP458783:MZP458804 NJL458783:NJL458804 NTH458783:NTH458804 ODD458783:ODD458804 OMZ458783:OMZ458804 OWV458783:OWV458804 PGR458783:PGR458804 PQN458783:PQN458804 QAJ458783:QAJ458804 QKF458783:QKF458804 QUB458783:QUB458804 RDX458783:RDX458804 RNT458783:RNT458804 RXP458783:RXP458804 SHL458783:SHL458804 SRH458783:SRH458804 TBD458783:TBD458804 TKZ458783:TKZ458804 TUV458783:TUV458804 UER458783:UER458804 UON458783:UON458804 UYJ458783:UYJ458804 VIF458783:VIF458804 VSB458783:VSB458804 WBX458783:WBX458804 WLT458783:WLT458804 WVP458783:WVP458804 H524319:H524340 JD524319:JD524340 SZ524319:SZ524340 ACV524319:ACV524340 AMR524319:AMR524340 AWN524319:AWN524340 BGJ524319:BGJ524340 BQF524319:BQF524340 CAB524319:CAB524340 CJX524319:CJX524340 CTT524319:CTT524340 DDP524319:DDP524340 DNL524319:DNL524340 DXH524319:DXH524340 EHD524319:EHD524340 EQZ524319:EQZ524340 FAV524319:FAV524340 FKR524319:FKR524340 FUN524319:FUN524340 GEJ524319:GEJ524340 GOF524319:GOF524340 GYB524319:GYB524340 HHX524319:HHX524340 HRT524319:HRT524340 IBP524319:IBP524340 ILL524319:ILL524340 IVH524319:IVH524340 JFD524319:JFD524340 JOZ524319:JOZ524340 JYV524319:JYV524340 KIR524319:KIR524340 KSN524319:KSN524340 LCJ524319:LCJ524340 LMF524319:LMF524340 LWB524319:LWB524340 MFX524319:MFX524340 MPT524319:MPT524340 MZP524319:MZP524340 NJL524319:NJL524340 NTH524319:NTH524340 ODD524319:ODD524340 OMZ524319:OMZ524340 OWV524319:OWV524340 PGR524319:PGR524340 PQN524319:PQN524340 QAJ524319:QAJ524340 QKF524319:QKF524340 QUB524319:QUB524340 RDX524319:RDX524340 RNT524319:RNT524340 RXP524319:RXP524340 SHL524319:SHL524340 SRH524319:SRH524340 TBD524319:TBD524340 TKZ524319:TKZ524340 TUV524319:TUV524340 UER524319:UER524340 UON524319:UON524340 UYJ524319:UYJ524340 VIF524319:VIF524340 VSB524319:VSB524340 WBX524319:WBX524340 WLT524319:WLT524340 WVP524319:WVP524340 H589855:H589876 JD589855:JD589876 SZ589855:SZ589876 ACV589855:ACV589876 AMR589855:AMR589876 AWN589855:AWN589876 BGJ589855:BGJ589876 BQF589855:BQF589876 CAB589855:CAB589876 CJX589855:CJX589876 CTT589855:CTT589876 DDP589855:DDP589876 DNL589855:DNL589876 DXH589855:DXH589876 EHD589855:EHD589876 EQZ589855:EQZ589876 FAV589855:FAV589876 FKR589855:FKR589876 FUN589855:FUN589876 GEJ589855:GEJ589876 GOF589855:GOF589876 GYB589855:GYB589876 HHX589855:HHX589876 HRT589855:HRT589876 IBP589855:IBP589876 ILL589855:ILL589876 IVH589855:IVH589876 JFD589855:JFD589876 JOZ589855:JOZ589876 JYV589855:JYV589876 KIR589855:KIR589876 KSN589855:KSN589876 LCJ589855:LCJ589876 LMF589855:LMF589876 LWB589855:LWB589876 MFX589855:MFX589876 MPT589855:MPT589876 MZP589855:MZP589876 NJL589855:NJL589876 NTH589855:NTH589876 ODD589855:ODD589876 OMZ589855:OMZ589876 OWV589855:OWV589876 PGR589855:PGR589876 PQN589855:PQN589876 QAJ589855:QAJ589876 QKF589855:QKF589876 QUB589855:QUB589876 RDX589855:RDX589876 RNT589855:RNT589876 RXP589855:RXP589876 SHL589855:SHL589876 SRH589855:SRH589876 TBD589855:TBD589876 TKZ589855:TKZ589876 TUV589855:TUV589876 UER589855:UER589876 UON589855:UON589876 UYJ589855:UYJ589876 VIF589855:VIF589876 VSB589855:VSB589876 WBX589855:WBX589876 WLT589855:WLT589876 WVP589855:WVP589876 H655391:H655412 JD655391:JD655412 SZ655391:SZ655412 ACV655391:ACV655412 AMR655391:AMR655412 AWN655391:AWN655412 BGJ655391:BGJ655412 BQF655391:BQF655412 CAB655391:CAB655412 CJX655391:CJX655412 CTT655391:CTT655412 DDP655391:DDP655412 DNL655391:DNL655412 DXH655391:DXH655412 EHD655391:EHD655412 EQZ655391:EQZ655412 FAV655391:FAV655412 FKR655391:FKR655412 FUN655391:FUN655412 GEJ655391:GEJ655412 GOF655391:GOF655412 GYB655391:GYB655412 HHX655391:HHX655412 HRT655391:HRT655412 IBP655391:IBP655412 ILL655391:ILL655412 IVH655391:IVH655412 JFD655391:JFD655412 JOZ655391:JOZ655412 JYV655391:JYV655412 KIR655391:KIR655412 KSN655391:KSN655412 LCJ655391:LCJ655412 LMF655391:LMF655412 LWB655391:LWB655412 MFX655391:MFX655412 MPT655391:MPT655412 MZP655391:MZP655412 NJL655391:NJL655412 NTH655391:NTH655412 ODD655391:ODD655412 OMZ655391:OMZ655412 OWV655391:OWV655412 PGR655391:PGR655412 PQN655391:PQN655412 QAJ655391:QAJ655412 QKF655391:QKF655412 QUB655391:QUB655412 RDX655391:RDX655412 RNT655391:RNT655412 RXP655391:RXP655412 SHL655391:SHL655412 SRH655391:SRH655412 TBD655391:TBD655412 TKZ655391:TKZ655412 TUV655391:TUV655412 UER655391:UER655412 UON655391:UON655412 UYJ655391:UYJ655412 VIF655391:VIF655412 VSB655391:VSB655412 WBX655391:WBX655412 WLT655391:WLT655412 WVP655391:WVP655412 H720927:H720948 JD720927:JD720948 SZ720927:SZ720948 ACV720927:ACV720948 AMR720927:AMR720948 AWN720927:AWN720948 BGJ720927:BGJ720948 BQF720927:BQF720948 CAB720927:CAB720948 CJX720927:CJX720948 CTT720927:CTT720948 DDP720927:DDP720948 DNL720927:DNL720948 DXH720927:DXH720948 EHD720927:EHD720948 EQZ720927:EQZ720948 FAV720927:FAV720948 FKR720927:FKR720948 FUN720927:FUN720948 GEJ720927:GEJ720948 GOF720927:GOF720948 GYB720927:GYB720948 HHX720927:HHX720948 HRT720927:HRT720948 IBP720927:IBP720948 ILL720927:ILL720948 IVH720927:IVH720948 JFD720927:JFD720948 JOZ720927:JOZ720948 JYV720927:JYV720948 KIR720927:KIR720948 KSN720927:KSN720948 LCJ720927:LCJ720948 LMF720927:LMF720948 LWB720927:LWB720948 MFX720927:MFX720948 MPT720927:MPT720948 MZP720927:MZP720948 NJL720927:NJL720948 NTH720927:NTH720948 ODD720927:ODD720948 OMZ720927:OMZ720948 OWV720927:OWV720948 PGR720927:PGR720948 PQN720927:PQN720948 QAJ720927:QAJ720948 QKF720927:QKF720948 QUB720927:QUB720948 RDX720927:RDX720948 RNT720927:RNT720948 RXP720927:RXP720948 SHL720927:SHL720948 SRH720927:SRH720948 TBD720927:TBD720948 TKZ720927:TKZ720948 TUV720927:TUV720948 UER720927:UER720948 UON720927:UON720948 UYJ720927:UYJ720948 VIF720927:VIF720948 VSB720927:VSB720948 WBX720927:WBX720948 WLT720927:WLT720948 WVP720927:WVP720948 H786463:H786484 JD786463:JD786484 SZ786463:SZ786484 ACV786463:ACV786484 AMR786463:AMR786484 AWN786463:AWN786484 BGJ786463:BGJ786484 BQF786463:BQF786484 CAB786463:CAB786484 CJX786463:CJX786484 CTT786463:CTT786484 DDP786463:DDP786484 DNL786463:DNL786484 DXH786463:DXH786484 EHD786463:EHD786484 EQZ786463:EQZ786484 FAV786463:FAV786484 FKR786463:FKR786484 FUN786463:FUN786484 GEJ786463:GEJ786484 GOF786463:GOF786484 GYB786463:GYB786484 HHX786463:HHX786484 HRT786463:HRT786484 IBP786463:IBP786484 ILL786463:ILL786484 IVH786463:IVH786484 JFD786463:JFD786484 JOZ786463:JOZ786484 JYV786463:JYV786484 KIR786463:KIR786484 KSN786463:KSN786484 LCJ786463:LCJ786484 LMF786463:LMF786484 LWB786463:LWB786484 MFX786463:MFX786484 MPT786463:MPT786484 MZP786463:MZP786484 NJL786463:NJL786484 NTH786463:NTH786484 ODD786463:ODD786484 OMZ786463:OMZ786484 OWV786463:OWV786484 PGR786463:PGR786484 PQN786463:PQN786484 QAJ786463:QAJ786484 QKF786463:QKF786484 QUB786463:QUB786484 RDX786463:RDX786484 RNT786463:RNT786484 RXP786463:RXP786484 SHL786463:SHL786484 SRH786463:SRH786484 TBD786463:TBD786484 TKZ786463:TKZ786484 TUV786463:TUV786484 UER786463:UER786484 UON786463:UON786484 UYJ786463:UYJ786484 VIF786463:VIF786484 VSB786463:VSB786484 WBX786463:WBX786484 WLT786463:WLT786484 WVP786463:WVP786484 H851999:H852020 JD851999:JD852020 SZ851999:SZ852020 ACV851999:ACV852020 AMR851999:AMR852020 AWN851999:AWN852020 BGJ851999:BGJ852020 BQF851999:BQF852020 CAB851999:CAB852020 CJX851999:CJX852020 CTT851999:CTT852020 DDP851999:DDP852020 DNL851999:DNL852020 DXH851999:DXH852020 EHD851999:EHD852020 EQZ851999:EQZ852020 FAV851999:FAV852020 FKR851999:FKR852020 FUN851999:FUN852020 GEJ851999:GEJ852020 GOF851999:GOF852020 GYB851999:GYB852020 HHX851999:HHX852020 HRT851999:HRT852020 IBP851999:IBP852020 ILL851999:ILL852020 IVH851999:IVH852020 JFD851999:JFD852020 JOZ851999:JOZ852020 JYV851999:JYV852020 KIR851999:KIR852020 KSN851999:KSN852020 LCJ851999:LCJ852020 LMF851999:LMF852020 LWB851999:LWB852020 MFX851999:MFX852020 MPT851999:MPT852020 MZP851999:MZP852020 NJL851999:NJL852020 NTH851999:NTH852020 ODD851999:ODD852020 OMZ851999:OMZ852020 OWV851999:OWV852020 PGR851999:PGR852020 PQN851999:PQN852020 QAJ851999:QAJ852020 QKF851999:QKF852020 QUB851999:QUB852020 RDX851999:RDX852020 RNT851999:RNT852020 RXP851999:RXP852020 SHL851999:SHL852020 SRH851999:SRH852020 TBD851999:TBD852020 TKZ851999:TKZ852020 TUV851999:TUV852020 UER851999:UER852020 UON851999:UON852020 UYJ851999:UYJ852020 VIF851999:VIF852020 VSB851999:VSB852020 WBX851999:WBX852020 WLT851999:WLT852020 WVP851999:WVP852020 H917535:H917556 JD917535:JD917556 SZ917535:SZ917556 ACV917535:ACV917556 AMR917535:AMR917556 AWN917535:AWN917556 BGJ917535:BGJ917556 BQF917535:BQF917556 CAB917535:CAB917556 CJX917535:CJX917556 CTT917535:CTT917556 DDP917535:DDP917556 DNL917535:DNL917556 DXH917535:DXH917556 EHD917535:EHD917556 EQZ917535:EQZ917556 FAV917535:FAV917556 FKR917535:FKR917556 FUN917535:FUN917556 GEJ917535:GEJ917556 GOF917535:GOF917556 GYB917535:GYB917556 HHX917535:HHX917556 HRT917535:HRT917556 IBP917535:IBP917556 ILL917535:ILL917556 IVH917535:IVH917556 JFD917535:JFD917556 JOZ917535:JOZ917556 JYV917535:JYV917556 KIR917535:KIR917556 KSN917535:KSN917556 LCJ917535:LCJ917556 LMF917535:LMF917556 LWB917535:LWB917556 MFX917535:MFX917556 MPT917535:MPT917556 MZP917535:MZP917556 NJL917535:NJL917556 NTH917535:NTH917556 ODD917535:ODD917556 OMZ917535:OMZ917556 OWV917535:OWV917556 PGR917535:PGR917556 PQN917535:PQN917556 QAJ917535:QAJ917556 QKF917535:QKF917556 QUB917535:QUB917556 RDX917535:RDX917556 RNT917535:RNT917556 RXP917535:RXP917556 SHL917535:SHL917556 SRH917535:SRH917556 TBD917535:TBD917556 TKZ917535:TKZ917556 TUV917535:TUV917556 UER917535:UER917556 UON917535:UON917556 UYJ917535:UYJ917556 VIF917535:VIF917556 VSB917535:VSB917556 WBX917535:WBX917556 WLT917535:WLT917556 WVP917535:WVP917556 H983071:H983092 JD983071:JD983092 SZ983071:SZ983092 ACV983071:ACV983092 AMR983071:AMR983092 AWN983071:AWN983092 BGJ983071:BGJ983092 BQF983071:BQF983092 CAB983071:CAB983092 CJX983071:CJX983092 CTT983071:CTT983092 DDP983071:DDP983092 DNL983071:DNL983092 DXH983071:DXH983092 EHD983071:EHD983092 EQZ983071:EQZ983092 FAV983071:FAV983092 FKR983071:FKR983092 FUN983071:FUN983092 GEJ983071:GEJ983092 GOF983071:GOF983092 GYB983071:GYB983092 HHX983071:HHX983092 HRT983071:HRT983092 IBP983071:IBP983092 ILL983071:ILL983092 IVH983071:IVH983092 JFD983071:JFD983092 JOZ983071:JOZ983092 JYV983071:JYV983092 KIR983071:KIR983092 KSN983071:KSN983092 LCJ983071:LCJ983092 LMF983071:LMF983092 LWB983071:LWB983092 MFX983071:MFX983092 MPT983071:MPT983092 MZP983071:MZP983092 NJL983071:NJL983092 NTH983071:NTH983092 ODD983071:ODD983092 OMZ983071:OMZ983092 OWV983071:OWV983092 PGR983071:PGR983092 PQN983071:PQN983092 QAJ983071:QAJ983092 QKF983071:QKF983092 QUB983071:QUB983092 RDX983071:RDX983092 RNT983071:RNT983092 RXP983071:RXP983092 SHL983071:SHL983092 SRH983071:SRH983092 TBD983071:TBD983092 TKZ983071:TKZ983092 TUV983071:TUV983092 UER983071:UER983092 UON983071:UON983092 UYJ983071:UYJ983092 VIF983071:VIF983092 VSB983071:VSB983092 WBX983071:WBX983092 WLT983071:WLT983092 WVP983071:WVP983092 H65545:H65560 JD65545:JD65560 SZ65545:SZ65560 ACV65545:ACV65560 AMR65545:AMR65560 AWN65545:AWN65560 BGJ65545:BGJ65560 BQF65545:BQF65560 CAB65545:CAB65560 CJX65545:CJX65560 CTT65545:CTT65560 DDP65545:DDP65560 DNL65545:DNL65560 DXH65545:DXH65560 EHD65545:EHD65560 EQZ65545:EQZ65560 FAV65545:FAV65560 FKR65545:FKR65560 FUN65545:FUN65560 GEJ65545:GEJ65560 GOF65545:GOF65560 GYB65545:GYB65560 HHX65545:HHX65560 HRT65545:HRT65560 IBP65545:IBP65560 ILL65545:ILL65560 IVH65545:IVH65560 JFD65545:JFD65560 JOZ65545:JOZ65560 JYV65545:JYV65560 KIR65545:KIR65560 KSN65545:KSN65560 LCJ65545:LCJ65560 LMF65545:LMF65560 LWB65545:LWB65560 MFX65545:MFX65560 MPT65545:MPT65560 MZP65545:MZP65560 NJL65545:NJL65560 NTH65545:NTH65560 ODD65545:ODD65560 OMZ65545:OMZ65560 OWV65545:OWV65560 PGR65545:PGR65560 PQN65545:PQN65560 QAJ65545:QAJ65560 QKF65545:QKF65560 QUB65545:QUB65560 RDX65545:RDX65560 RNT65545:RNT65560 RXP65545:RXP65560 SHL65545:SHL65560 SRH65545:SRH65560 TBD65545:TBD65560 TKZ65545:TKZ65560 TUV65545:TUV65560 UER65545:UER65560 UON65545:UON65560 UYJ65545:UYJ65560 VIF65545:VIF65560 VSB65545:VSB65560 WBX65545:WBX65560 WLT65545:WLT65560 WVP65545:WVP65560 H131081:H131096 JD131081:JD131096 SZ131081:SZ131096 ACV131081:ACV131096 AMR131081:AMR131096 AWN131081:AWN131096 BGJ131081:BGJ131096 BQF131081:BQF131096 CAB131081:CAB131096 CJX131081:CJX131096 CTT131081:CTT131096 DDP131081:DDP131096 DNL131081:DNL131096 DXH131081:DXH131096 EHD131081:EHD131096 EQZ131081:EQZ131096 FAV131081:FAV131096 FKR131081:FKR131096 FUN131081:FUN131096 GEJ131081:GEJ131096 GOF131081:GOF131096 GYB131081:GYB131096 HHX131081:HHX131096 HRT131081:HRT131096 IBP131081:IBP131096 ILL131081:ILL131096 IVH131081:IVH131096 JFD131081:JFD131096 JOZ131081:JOZ131096 JYV131081:JYV131096 KIR131081:KIR131096 KSN131081:KSN131096 LCJ131081:LCJ131096 LMF131081:LMF131096 LWB131081:LWB131096 MFX131081:MFX131096 MPT131081:MPT131096 MZP131081:MZP131096 NJL131081:NJL131096 NTH131081:NTH131096 ODD131081:ODD131096 OMZ131081:OMZ131096 OWV131081:OWV131096 PGR131081:PGR131096 PQN131081:PQN131096 QAJ131081:QAJ131096 QKF131081:QKF131096 QUB131081:QUB131096 RDX131081:RDX131096 RNT131081:RNT131096 RXP131081:RXP131096 SHL131081:SHL131096 SRH131081:SRH131096 TBD131081:TBD131096 TKZ131081:TKZ131096 TUV131081:TUV131096 UER131081:UER131096 UON131081:UON131096 UYJ131081:UYJ131096 VIF131081:VIF131096 VSB131081:VSB131096 WBX131081:WBX131096 WLT131081:WLT131096 WVP131081:WVP131096 H196617:H196632 JD196617:JD196632 SZ196617:SZ196632 ACV196617:ACV196632 AMR196617:AMR196632 AWN196617:AWN196632 BGJ196617:BGJ196632 BQF196617:BQF196632 CAB196617:CAB196632 CJX196617:CJX196632 CTT196617:CTT196632 DDP196617:DDP196632 DNL196617:DNL196632 DXH196617:DXH196632 EHD196617:EHD196632 EQZ196617:EQZ196632 FAV196617:FAV196632 FKR196617:FKR196632 FUN196617:FUN196632 GEJ196617:GEJ196632 GOF196617:GOF196632 GYB196617:GYB196632 HHX196617:HHX196632 HRT196617:HRT196632 IBP196617:IBP196632 ILL196617:ILL196632 IVH196617:IVH196632 JFD196617:JFD196632 JOZ196617:JOZ196632 JYV196617:JYV196632 KIR196617:KIR196632 KSN196617:KSN196632 LCJ196617:LCJ196632 LMF196617:LMF196632 LWB196617:LWB196632 MFX196617:MFX196632 MPT196617:MPT196632 MZP196617:MZP196632 NJL196617:NJL196632 NTH196617:NTH196632 ODD196617:ODD196632 OMZ196617:OMZ196632 OWV196617:OWV196632 PGR196617:PGR196632 PQN196617:PQN196632 QAJ196617:QAJ196632 QKF196617:QKF196632 QUB196617:QUB196632 RDX196617:RDX196632 RNT196617:RNT196632 RXP196617:RXP196632 SHL196617:SHL196632 SRH196617:SRH196632 TBD196617:TBD196632 TKZ196617:TKZ196632 TUV196617:TUV196632 UER196617:UER196632 UON196617:UON196632 UYJ196617:UYJ196632 VIF196617:VIF196632 VSB196617:VSB196632 WBX196617:WBX196632 WLT196617:WLT196632 WVP196617:WVP196632 H262153:H262168 JD262153:JD262168 SZ262153:SZ262168 ACV262153:ACV262168 AMR262153:AMR262168 AWN262153:AWN262168 BGJ262153:BGJ262168 BQF262153:BQF262168 CAB262153:CAB262168 CJX262153:CJX262168 CTT262153:CTT262168 DDP262153:DDP262168 DNL262153:DNL262168 DXH262153:DXH262168 EHD262153:EHD262168 EQZ262153:EQZ262168 FAV262153:FAV262168 FKR262153:FKR262168 FUN262153:FUN262168 GEJ262153:GEJ262168 GOF262153:GOF262168 GYB262153:GYB262168 HHX262153:HHX262168 HRT262153:HRT262168 IBP262153:IBP262168 ILL262153:ILL262168 IVH262153:IVH262168 JFD262153:JFD262168 JOZ262153:JOZ262168 JYV262153:JYV262168 KIR262153:KIR262168 KSN262153:KSN262168 LCJ262153:LCJ262168 LMF262153:LMF262168 LWB262153:LWB262168 MFX262153:MFX262168 MPT262153:MPT262168 MZP262153:MZP262168 NJL262153:NJL262168 NTH262153:NTH262168 ODD262153:ODD262168 OMZ262153:OMZ262168 OWV262153:OWV262168 PGR262153:PGR262168 PQN262153:PQN262168 QAJ262153:QAJ262168 QKF262153:QKF262168 QUB262153:QUB262168 RDX262153:RDX262168 RNT262153:RNT262168 RXP262153:RXP262168 SHL262153:SHL262168 SRH262153:SRH262168 TBD262153:TBD262168 TKZ262153:TKZ262168 TUV262153:TUV262168 UER262153:UER262168 UON262153:UON262168 UYJ262153:UYJ262168 VIF262153:VIF262168 VSB262153:VSB262168 WBX262153:WBX262168 WLT262153:WLT262168 WVP262153:WVP262168 H327689:H327704 JD327689:JD327704 SZ327689:SZ327704 ACV327689:ACV327704 AMR327689:AMR327704 AWN327689:AWN327704 BGJ327689:BGJ327704 BQF327689:BQF327704 CAB327689:CAB327704 CJX327689:CJX327704 CTT327689:CTT327704 DDP327689:DDP327704 DNL327689:DNL327704 DXH327689:DXH327704 EHD327689:EHD327704 EQZ327689:EQZ327704 FAV327689:FAV327704 FKR327689:FKR327704 FUN327689:FUN327704 GEJ327689:GEJ327704 GOF327689:GOF327704 GYB327689:GYB327704 HHX327689:HHX327704 HRT327689:HRT327704 IBP327689:IBP327704 ILL327689:ILL327704 IVH327689:IVH327704 JFD327689:JFD327704 JOZ327689:JOZ327704 JYV327689:JYV327704 KIR327689:KIR327704 KSN327689:KSN327704 LCJ327689:LCJ327704 LMF327689:LMF327704 LWB327689:LWB327704 MFX327689:MFX327704 MPT327689:MPT327704 MZP327689:MZP327704 NJL327689:NJL327704 NTH327689:NTH327704 ODD327689:ODD327704 OMZ327689:OMZ327704 OWV327689:OWV327704 PGR327689:PGR327704 PQN327689:PQN327704 QAJ327689:QAJ327704 QKF327689:QKF327704 QUB327689:QUB327704 RDX327689:RDX327704 RNT327689:RNT327704 RXP327689:RXP327704 SHL327689:SHL327704 SRH327689:SRH327704 TBD327689:TBD327704 TKZ327689:TKZ327704 TUV327689:TUV327704 UER327689:UER327704 UON327689:UON327704 UYJ327689:UYJ327704 VIF327689:VIF327704 VSB327689:VSB327704 WBX327689:WBX327704 WLT327689:WLT327704 WVP327689:WVP327704 H393225:H393240 JD393225:JD393240 SZ393225:SZ393240 ACV393225:ACV393240 AMR393225:AMR393240 AWN393225:AWN393240 BGJ393225:BGJ393240 BQF393225:BQF393240 CAB393225:CAB393240 CJX393225:CJX393240 CTT393225:CTT393240 DDP393225:DDP393240 DNL393225:DNL393240 DXH393225:DXH393240 EHD393225:EHD393240 EQZ393225:EQZ393240 FAV393225:FAV393240 FKR393225:FKR393240 FUN393225:FUN393240 GEJ393225:GEJ393240 GOF393225:GOF393240 GYB393225:GYB393240 HHX393225:HHX393240 HRT393225:HRT393240 IBP393225:IBP393240 ILL393225:ILL393240 IVH393225:IVH393240 JFD393225:JFD393240 JOZ393225:JOZ393240 JYV393225:JYV393240 KIR393225:KIR393240 KSN393225:KSN393240 LCJ393225:LCJ393240 LMF393225:LMF393240 LWB393225:LWB393240 MFX393225:MFX393240 MPT393225:MPT393240 MZP393225:MZP393240 NJL393225:NJL393240 NTH393225:NTH393240 ODD393225:ODD393240 OMZ393225:OMZ393240 OWV393225:OWV393240 PGR393225:PGR393240 PQN393225:PQN393240 QAJ393225:QAJ393240 QKF393225:QKF393240 QUB393225:QUB393240 RDX393225:RDX393240 RNT393225:RNT393240 RXP393225:RXP393240 SHL393225:SHL393240 SRH393225:SRH393240 TBD393225:TBD393240 TKZ393225:TKZ393240 TUV393225:TUV393240 UER393225:UER393240 UON393225:UON393240 UYJ393225:UYJ393240 VIF393225:VIF393240 VSB393225:VSB393240 WBX393225:WBX393240 WLT393225:WLT393240 WVP393225:WVP393240 H458761:H458776 JD458761:JD458776 SZ458761:SZ458776 ACV458761:ACV458776 AMR458761:AMR458776 AWN458761:AWN458776 BGJ458761:BGJ458776 BQF458761:BQF458776 CAB458761:CAB458776 CJX458761:CJX458776 CTT458761:CTT458776 DDP458761:DDP458776 DNL458761:DNL458776 DXH458761:DXH458776 EHD458761:EHD458776 EQZ458761:EQZ458776 FAV458761:FAV458776 FKR458761:FKR458776 FUN458761:FUN458776 GEJ458761:GEJ458776 GOF458761:GOF458776 GYB458761:GYB458776 HHX458761:HHX458776 HRT458761:HRT458776 IBP458761:IBP458776 ILL458761:ILL458776 IVH458761:IVH458776 JFD458761:JFD458776 JOZ458761:JOZ458776 JYV458761:JYV458776 KIR458761:KIR458776 KSN458761:KSN458776 LCJ458761:LCJ458776 LMF458761:LMF458776 LWB458761:LWB458776 MFX458761:MFX458776 MPT458761:MPT458776 MZP458761:MZP458776 NJL458761:NJL458776 NTH458761:NTH458776 ODD458761:ODD458776 OMZ458761:OMZ458776 OWV458761:OWV458776 PGR458761:PGR458776 PQN458761:PQN458776 QAJ458761:QAJ458776 QKF458761:QKF458776 QUB458761:QUB458776 RDX458761:RDX458776 RNT458761:RNT458776 RXP458761:RXP458776 SHL458761:SHL458776 SRH458761:SRH458776 TBD458761:TBD458776 TKZ458761:TKZ458776 TUV458761:TUV458776 UER458761:UER458776 UON458761:UON458776 UYJ458761:UYJ458776 VIF458761:VIF458776 VSB458761:VSB458776 WBX458761:WBX458776 WLT458761:WLT458776 WVP458761:WVP458776 H524297:H524312 JD524297:JD524312 SZ524297:SZ524312 ACV524297:ACV524312 AMR524297:AMR524312 AWN524297:AWN524312 BGJ524297:BGJ524312 BQF524297:BQF524312 CAB524297:CAB524312 CJX524297:CJX524312 CTT524297:CTT524312 DDP524297:DDP524312 DNL524297:DNL524312 DXH524297:DXH524312 EHD524297:EHD524312 EQZ524297:EQZ524312 FAV524297:FAV524312 FKR524297:FKR524312 FUN524297:FUN524312 GEJ524297:GEJ524312 GOF524297:GOF524312 GYB524297:GYB524312 HHX524297:HHX524312 HRT524297:HRT524312 IBP524297:IBP524312 ILL524297:ILL524312 IVH524297:IVH524312 JFD524297:JFD524312 JOZ524297:JOZ524312 JYV524297:JYV524312 KIR524297:KIR524312 KSN524297:KSN524312 LCJ524297:LCJ524312 LMF524297:LMF524312 LWB524297:LWB524312 MFX524297:MFX524312 MPT524297:MPT524312 MZP524297:MZP524312 NJL524297:NJL524312 NTH524297:NTH524312 ODD524297:ODD524312 OMZ524297:OMZ524312 OWV524297:OWV524312 PGR524297:PGR524312 PQN524297:PQN524312 QAJ524297:QAJ524312 QKF524297:QKF524312 QUB524297:QUB524312 RDX524297:RDX524312 RNT524297:RNT524312 RXP524297:RXP524312 SHL524297:SHL524312 SRH524297:SRH524312 TBD524297:TBD524312 TKZ524297:TKZ524312 TUV524297:TUV524312 UER524297:UER524312 UON524297:UON524312 UYJ524297:UYJ524312 VIF524297:VIF524312 VSB524297:VSB524312 WBX524297:WBX524312 WLT524297:WLT524312 WVP524297:WVP524312 H589833:H589848 JD589833:JD589848 SZ589833:SZ589848 ACV589833:ACV589848 AMR589833:AMR589848 AWN589833:AWN589848 BGJ589833:BGJ589848 BQF589833:BQF589848 CAB589833:CAB589848 CJX589833:CJX589848 CTT589833:CTT589848 DDP589833:DDP589848 DNL589833:DNL589848 DXH589833:DXH589848 EHD589833:EHD589848 EQZ589833:EQZ589848 FAV589833:FAV589848 FKR589833:FKR589848 FUN589833:FUN589848 GEJ589833:GEJ589848 GOF589833:GOF589848 GYB589833:GYB589848 HHX589833:HHX589848 HRT589833:HRT589848 IBP589833:IBP589848 ILL589833:ILL589848 IVH589833:IVH589848 JFD589833:JFD589848 JOZ589833:JOZ589848 JYV589833:JYV589848 KIR589833:KIR589848 KSN589833:KSN589848 LCJ589833:LCJ589848 LMF589833:LMF589848 LWB589833:LWB589848 MFX589833:MFX589848 MPT589833:MPT589848 MZP589833:MZP589848 NJL589833:NJL589848 NTH589833:NTH589848 ODD589833:ODD589848 OMZ589833:OMZ589848 OWV589833:OWV589848 PGR589833:PGR589848 PQN589833:PQN589848 QAJ589833:QAJ589848 QKF589833:QKF589848 QUB589833:QUB589848 RDX589833:RDX589848 RNT589833:RNT589848 RXP589833:RXP589848 SHL589833:SHL589848 SRH589833:SRH589848 TBD589833:TBD589848 TKZ589833:TKZ589848 TUV589833:TUV589848 UER589833:UER589848 UON589833:UON589848 UYJ589833:UYJ589848 VIF589833:VIF589848 VSB589833:VSB589848 WBX589833:WBX589848 WLT589833:WLT589848 WVP589833:WVP589848 H655369:H655384 JD655369:JD655384 SZ655369:SZ655384 ACV655369:ACV655384 AMR655369:AMR655384 AWN655369:AWN655384 BGJ655369:BGJ655384 BQF655369:BQF655384 CAB655369:CAB655384 CJX655369:CJX655384 CTT655369:CTT655384 DDP655369:DDP655384 DNL655369:DNL655384 DXH655369:DXH655384 EHD655369:EHD655384 EQZ655369:EQZ655384 FAV655369:FAV655384 FKR655369:FKR655384 FUN655369:FUN655384 GEJ655369:GEJ655384 GOF655369:GOF655384 GYB655369:GYB655384 HHX655369:HHX655384 HRT655369:HRT655384 IBP655369:IBP655384 ILL655369:ILL655384 IVH655369:IVH655384 JFD655369:JFD655384 JOZ655369:JOZ655384 JYV655369:JYV655384 KIR655369:KIR655384 KSN655369:KSN655384 LCJ655369:LCJ655384 LMF655369:LMF655384 LWB655369:LWB655384 MFX655369:MFX655384 MPT655369:MPT655384 MZP655369:MZP655384 NJL655369:NJL655384 NTH655369:NTH655384 ODD655369:ODD655384 OMZ655369:OMZ655384 OWV655369:OWV655384 PGR655369:PGR655384 PQN655369:PQN655384 QAJ655369:QAJ655384 QKF655369:QKF655384 QUB655369:QUB655384 RDX655369:RDX655384 RNT655369:RNT655384 RXP655369:RXP655384 SHL655369:SHL655384 SRH655369:SRH655384 TBD655369:TBD655384 TKZ655369:TKZ655384 TUV655369:TUV655384 UER655369:UER655384 UON655369:UON655384 UYJ655369:UYJ655384 VIF655369:VIF655384 VSB655369:VSB655384 WBX655369:WBX655384 WLT655369:WLT655384 WVP655369:WVP655384 H720905:H720920 JD720905:JD720920 SZ720905:SZ720920 ACV720905:ACV720920 AMR720905:AMR720920 AWN720905:AWN720920 BGJ720905:BGJ720920 BQF720905:BQF720920 CAB720905:CAB720920 CJX720905:CJX720920 CTT720905:CTT720920 DDP720905:DDP720920 DNL720905:DNL720920 DXH720905:DXH720920 EHD720905:EHD720920 EQZ720905:EQZ720920 FAV720905:FAV720920 FKR720905:FKR720920 FUN720905:FUN720920 GEJ720905:GEJ720920 GOF720905:GOF720920 GYB720905:GYB720920 HHX720905:HHX720920 HRT720905:HRT720920 IBP720905:IBP720920 ILL720905:ILL720920 IVH720905:IVH720920 JFD720905:JFD720920 JOZ720905:JOZ720920 JYV720905:JYV720920 KIR720905:KIR720920 KSN720905:KSN720920 LCJ720905:LCJ720920 LMF720905:LMF720920 LWB720905:LWB720920 MFX720905:MFX720920 MPT720905:MPT720920 MZP720905:MZP720920 NJL720905:NJL720920 NTH720905:NTH720920 ODD720905:ODD720920 OMZ720905:OMZ720920 OWV720905:OWV720920 PGR720905:PGR720920 PQN720905:PQN720920 QAJ720905:QAJ720920 QKF720905:QKF720920 QUB720905:QUB720920 RDX720905:RDX720920 RNT720905:RNT720920 RXP720905:RXP720920 SHL720905:SHL720920 SRH720905:SRH720920 TBD720905:TBD720920 TKZ720905:TKZ720920 TUV720905:TUV720920 UER720905:UER720920 UON720905:UON720920 UYJ720905:UYJ720920 VIF720905:VIF720920 VSB720905:VSB720920 WBX720905:WBX720920 WLT720905:WLT720920 WVP720905:WVP720920 H786441:H786456 JD786441:JD786456 SZ786441:SZ786456 ACV786441:ACV786456 AMR786441:AMR786456 AWN786441:AWN786456 BGJ786441:BGJ786456 BQF786441:BQF786456 CAB786441:CAB786456 CJX786441:CJX786456 CTT786441:CTT786456 DDP786441:DDP786456 DNL786441:DNL786456 DXH786441:DXH786456 EHD786441:EHD786456 EQZ786441:EQZ786456 FAV786441:FAV786456 FKR786441:FKR786456 FUN786441:FUN786456 GEJ786441:GEJ786456 GOF786441:GOF786456 GYB786441:GYB786456 HHX786441:HHX786456 HRT786441:HRT786456 IBP786441:IBP786456 ILL786441:ILL786456 IVH786441:IVH786456 JFD786441:JFD786456 JOZ786441:JOZ786456 JYV786441:JYV786456 KIR786441:KIR786456 KSN786441:KSN786456 LCJ786441:LCJ786456 LMF786441:LMF786456 LWB786441:LWB786456 MFX786441:MFX786456 MPT786441:MPT786456 MZP786441:MZP786456 NJL786441:NJL786456 NTH786441:NTH786456 ODD786441:ODD786456 OMZ786441:OMZ786456 OWV786441:OWV786456 PGR786441:PGR786456 PQN786441:PQN786456 QAJ786441:QAJ786456 QKF786441:QKF786456 QUB786441:QUB786456 RDX786441:RDX786456 RNT786441:RNT786456 RXP786441:RXP786456 SHL786441:SHL786456 SRH786441:SRH786456 TBD786441:TBD786456 TKZ786441:TKZ786456 TUV786441:TUV786456 UER786441:UER786456 UON786441:UON786456 UYJ786441:UYJ786456 VIF786441:VIF786456 VSB786441:VSB786456 WBX786441:WBX786456 WLT786441:WLT786456 WVP786441:WVP786456 H851977:H851992 JD851977:JD851992 SZ851977:SZ851992 ACV851977:ACV851992 AMR851977:AMR851992 AWN851977:AWN851992 BGJ851977:BGJ851992 BQF851977:BQF851992 CAB851977:CAB851992 CJX851977:CJX851992 CTT851977:CTT851992 DDP851977:DDP851992 DNL851977:DNL851992 DXH851977:DXH851992 EHD851977:EHD851992 EQZ851977:EQZ851992 FAV851977:FAV851992 FKR851977:FKR851992 FUN851977:FUN851992 GEJ851977:GEJ851992 GOF851977:GOF851992 GYB851977:GYB851992 HHX851977:HHX851992 HRT851977:HRT851992 IBP851977:IBP851992 ILL851977:ILL851992 IVH851977:IVH851992 JFD851977:JFD851992 JOZ851977:JOZ851992 JYV851977:JYV851992 KIR851977:KIR851992 KSN851977:KSN851992 LCJ851977:LCJ851992 LMF851977:LMF851992 LWB851977:LWB851992 MFX851977:MFX851992 MPT851977:MPT851992 MZP851977:MZP851992 NJL851977:NJL851992 NTH851977:NTH851992 ODD851977:ODD851992 OMZ851977:OMZ851992 OWV851977:OWV851992 PGR851977:PGR851992 PQN851977:PQN851992 QAJ851977:QAJ851992 QKF851977:QKF851992 QUB851977:QUB851992 RDX851977:RDX851992 RNT851977:RNT851992 RXP851977:RXP851992 SHL851977:SHL851992 SRH851977:SRH851992 TBD851977:TBD851992 TKZ851977:TKZ851992 TUV851977:TUV851992 UER851977:UER851992 UON851977:UON851992 UYJ851977:UYJ851992 VIF851977:VIF851992 VSB851977:VSB851992 WBX851977:WBX851992 WLT851977:WLT851992 WVP851977:WVP851992 H917513:H917528 JD917513:JD917528 SZ917513:SZ917528 ACV917513:ACV917528 AMR917513:AMR917528 AWN917513:AWN917528 BGJ917513:BGJ917528 BQF917513:BQF917528 CAB917513:CAB917528 CJX917513:CJX917528 CTT917513:CTT917528 DDP917513:DDP917528 DNL917513:DNL917528 DXH917513:DXH917528 EHD917513:EHD917528 EQZ917513:EQZ917528 FAV917513:FAV917528 FKR917513:FKR917528 FUN917513:FUN917528 GEJ917513:GEJ917528 GOF917513:GOF917528 GYB917513:GYB917528 HHX917513:HHX917528 HRT917513:HRT917528 IBP917513:IBP917528 ILL917513:ILL917528 IVH917513:IVH917528 JFD917513:JFD917528 JOZ917513:JOZ917528 JYV917513:JYV917528 KIR917513:KIR917528 KSN917513:KSN917528 LCJ917513:LCJ917528 LMF917513:LMF917528 LWB917513:LWB917528 MFX917513:MFX917528 MPT917513:MPT917528 MZP917513:MZP917528 NJL917513:NJL917528 NTH917513:NTH917528 ODD917513:ODD917528 OMZ917513:OMZ917528 OWV917513:OWV917528 PGR917513:PGR917528 PQN917513:PQN917528 QAJ917513:QAJ917528 QKF917513:QKF917528 QUB917513:QUB917528 RDX917513:RDX917528 RNT917513:RNT917528 RXP917513:RXP917528 SHL917513:SHL917528 SRH917513:SRH917528 TBD917513:TBD917528 TKZ917513:TKZ917528 TUV917513:TUV917528 UER917513:UER917528 UON917513:UON917528 UYJ917513:UYJ917528 VIF917513:VIF917528 VSB917513:VSB917528 WBX917513:WBX917528 WLT917513:WLT917528 WVP917513:WVP917528 H983049:H983064 JD983049:JD983064 SZ983049:SZ983064 ACV983049:ACV983064 AMR983049:AMR983064 AWN983049:AWN983064 BGJ983049:BGJ983064 BQF983049:BQF983064 CAB983049:CAB983064 CJX983049:CJX983064 CTT983049:CTT983064 DDP983049:DDP983064 DNL983049:DNL983064 DXH983049:DXH983064 EHD983049:EHD983064 EQZ983049:EQZ983064 FAV983049:FAV983064 FKR983049:FKR983064 FUN983049:FUN983064 GEJ983049:GEJ983064 GOF983049:GOF983064 GYB983049:GYB983064 HHX983049:HHX983064 HRT983049:HRT983064 IBP983049:IBP983064 ILL983049:ILL983064 IVH983049:IVH983064 JFD983049:JFD983064 JOZ983049:JOZ983064 JYV983049:JYV983064 KIR983049:KIR983064 KSN983049:KSN983064 LCJ983049:LCJ983064 LMF983049:LMF983064 LWB983049:LWB983064 MFX983049:MFX983064 MPT983049:MPT983064 MZP983049:MZP983064 NJL983049:NJL983064 NTH983049:NTH983064 ODD983049:ODD983064 OMZ983049:OMZ983064 OWV983049:OWV983064 PGR983049:PGR983064 PQN983049:PQN983064 QAJ983049:QAJ983064 QKF983049:QKF983064 QUB983049:QUB983064 RDX983049:RDX983064 RNT983049:RNT983064 RXP983049:RXP983064 SHL983049:SHL983064 SRH983049:SRH983064 TBD983049:TBD983064 TKZ983049:TKZ983064 TUV983049:TUV983064 UER983049:UER983064 UON983049:UON983064 UYJ983049:UYJ983064 VIF983049:VIF983064 VSB983049:VSB983064 WBX983049:WBX983064 WLT983049:WLT983064 H30:H36 WVP25:WVP51 JD25:JD51 SZ25:SZ51 ACV25:ACV51 AMR25:AMR51 AWN25:AWN51 BGJ25:BGJ51 BQF25:BQF51 CAB25:CAB51 CJX25:CJX51 CTT25:CTT51 DDP25:DDP51 DNL25:DNL51 DXH25:DXH51 EHD25:EHD51 EQZ25:EQZ51 FAV25:FAV51 FKR25:FKR51 FUN25:FUN51 GEJ25:GEJ51 GOF25:GOF51 GYB25:GYB51 HHX25:HHX51 HRT25:HRT51 IBP25:IBP51 ILL25:ILL51 IVH25:IVH51 JFD25:JFD51 JOZ25:JOZ51 JYV25:JYV51 KIR25:KIR51 KSN25:KSN51 LCJ25:LCJ51 LMF25:LMF51 LWB25:LWB51 MFX25:MFX51 MPT25:MPT51 MZP25:MZP51 NJL25:NJL51 NTH25:NTH51 ODD25:ODD51 OMZ25:OMZ51 OWV25:OWV51 PGR25:PGR51 PQN25:PQN51 QAJ25:QAJ51 QKF25:QKF51 QUB25:QUB51 RDX25:RDX51 RNT25:RNT51 RXP25:RXP51 SHL25:SHL51 SRH25:SRH51 TBD25:TBD51 TKZ25:TKZ51 TUV25:TUV51 UER25:UER51 UON25:UON51 UYJ25:UYJ51 VIF25:VIF51 VSB25:VSB51 WBX25:WBX51 WLT25:WLT51 H10:H21 H52:H69 JD63:JD69 SZ63:SZ69 ACV63:ACV69 AMR63:AMR69 AWN63:AWN69 BGJ63:BGJ69 BQF63:BQF69 CAB63:CAB69 CJX63:CJX69 CTT63:CTT69 DDP63:DDP69 DNL63:DNL69 DXH63:DXH69 EHD63:EHD69 EQZ63:EQZ69 FAV63:FAV69 FKR63:FKR69 FUN63:FUN69 GEJ63:GEJ69 GOF63:GOF69 GYB63:GYB69 HHX63:HHX69 HRT63:HRT69 IBP63:IBP69 ILL63:ILL69 IVH63:IVH69 JFD63:JFD69 JOZ63:JOZ69 JYV63:JYV69 KIR63:KIR69 KSN63:KSN69 LCJ63:LCJ69 LMF63:LMF69 LWB63:LWB69 MFX63:MFX69 MPT63:MPT69 MZP63:MZP69 NJL63:NJL69 NTH63:NTH69 ODD63:ODD69 OMZ63:OMZ69 OWV63:OWV69 PGR63:PGR69 PQN63:PQN69 QAJ63:QAJ69 QKF63:QKF69 QUB63:QUB69 RDX63:RDX69 RNT63:RNT69 RXP63:RXP69 SHL63:SHL69 SRH63:SRH69 TBD63:TBD69 TKZ63:TKZ69 TUV63:TUV69 UER63:UER69 UON63:UON69 UYJ63:UYJ69 VIF63:VIF69 VSB63:VSB69 WBX63:WBX69 WLT63:WLT69 WVP63:WVP69 JD10:JD21 SZ10:SZ21 ACV10:ACV21 AMR10:AMR21 AWN10:AWN21 BGJ10:BGJ21 BQF10:BQF21 CAB10:CAB21 CJX10:CJX21 CTT10:CTT21 DDP10:DDP21 DNL10:DNL21 DXH10:DXH21 EHD10:EHD21 EQZ10:EQZ21 FAV10:FAV21 FKR10:FKR21 FUN10:FUN21 GEJ10:GEJ21 GOF10:GOF21 GYB10:GYB21 HHX10:HHX21 HRT10:HRT21 IBP10:IBP21 ILL10:ILL21 IVH10:IVH21 JFD10:JFD21 JOZ10:JOZ21 JYV10:JYV21 KIR10:KIR21 KSN10:KSN21 LCJ10:LCJ21 LMF10:LMF21 LWB10:LWB21 MFX10:MFX21 MPT10:MPT21 MZP10:MZP21 NJL10:NJL21 NTH10:NTH21 ODD10:ODD21 OMZ10:OMZ21 OWV10:OWV21 PGR10:PGR21 PQN10:PQN21 QAJ10:QAJ21 QKF10:QKF21 QUB10:QUB21 RDX10:RDX21 RNT10:RNT21 RXP10:RXP21 SHL10:SHL21 SRH10:SRH21 TBD10:TBD21 TKZ10:TKZ21 TUV10:TUV21 UER10:UER21 UON10:UON21 UYJ10:UYJ21 VIF10:VIF21 VSB10:VSB21 WBX10:WBX21 WLT10:WLT21 WVP10:WVP21 H38:H46">
      <formula1>$AI$4:$AI$6</formula1>
    </dataValidation>
    <dataValidation type="list" allowBlank="1" showInputMessage="1" showErrorMessage="1" sqref="H65561:H65566 JD65561:JD65566 SZ65561:SZ65566 ACV65561:ACV65566 AMR65561:AMR65566 AWN65561:AWN65566 BGJ65561:BGJ65566 BQF65561:BQF65566 CAB65561:CAB65566 CJX65561:CJX65566 CTT65561:CTT65566 DDP65561:DDP65566 DNL65561:DNL65566 DXH65561:DXH65566 EHD65561:EHD65566 EQZ65561:EQZ65566 FAV65561:FAV65566 FKR65561:FKR65566 FUN65561:FUN65566 GEJ65561:GEJ65566 GOF65561:GOF65566 GYB65561:GYB65566 HHX65561:HHX65566 HRT65561:HRT65566 IBP65561:IBP65566 ILL65561:ILL65566 IVH65561:IVH65566 JFD65561:JFD65566 JOZ65561:JOZ65566 JYV65561:JYV65566 KIR65561:KIR65566 KSN65561:KSN65566 LCJ65561:LCJ65566 LMF65561:LMF65566 LWB65561:LWB65566 MFX65561:MFX65566 MPT65561:MPT65566 MZP65561:MZP65566 NJL65561:NJL65566 NTH65561:NTH65566 ODD65561:ODD65566 OMZ65561:OMZ65566 OWV65561:OWV65566 PGR65561:PGR65566 PQN65561:PQN65566 QAJ65561:QAJ65566 QKF65561:QKF65566 QUB65561:QUB65566 RDX65561:RDX65566 RNT65561:RNT65566 RXP65561:RXP65566 SHL65561:SHL65566 SRH65561:SRH65566 TBD65561:TBD65566 TKZ65561:TKZ65566 TUV65561:TUV65566 UER65561:UER65566 UON65561:UON65566 UYJ65561:UYJ65566 VIF65561:VIF65566 VSB65561:VSB65566 WBX65561:WBX65566 WLT65561:WLT65566 WVP65561:WVP65566 H131097:H131102 JD131097:JD131102 SZ131097:SZ131102 ACV131097:ACV131102 AMR131097:AMR131102 AWN131097:AWN131102 BGJ131097:BGJ131102 BQF131097:BQF131102 CAB131097:CAB131102 CJX131097:CJX131102 CTT131097:CTT131102 DDP131097:DDP131102 DNL131097:DNL131102 DXH131097:DXH131102 EHD131097:EHD131102 EQZ131097:EQZ131102 FAV131097:FAV131102 FKR131097:FKR131102 FUN131097:FUN131102 GEJ131097:GEJ131102 GOF131097:GOF131102 GYB131097:GYB131102 HHX131097:HHX131102 HRT131097:HRT131102 IBP131097:IBP131102 ILL131097:ILL131102 IVH131097:IVH131102 JFD131097:JFD131102 JOZ131097:JOZ131102 JYV131097:JYV131102 KIR131097:KIR131102 KSN131097:KSN131102 LCJ131097:LCJ131102 LMF131097:LMF131102 LWB131097:LWB131102 MFX131097:MFX131102 MPT131097:MPT131102 MZP131097:MZP131102 NJL131097:NJL131102 NTH131097:NTH131102 ODD131097:ODD131102 OMZ131097:OMZ131102 OWV131097:OWV131102 PGR131097:PGR131102 PQN131097:PQN131102 QAJ131097:QAJ131102 QKF131097:QKF131102 QUB131097:QUB131102 RDX131097:RDX131102 RNT131097:RNT131102 RXP131097:RXP131102 SHL131097:SHL131102 SRH131097:SRH131102 TBD131097:TBD131102 TKZ131097:TKZ131102 TUV131097:TUV131102 UER131097:UER131102 UON131097:UON131102 UYJ131097:UYJ131102 VIF131097:VIF131102 VSB131097:VSB131102 WBX131097:WBX131102 WLT131097:WLT131102 WVP131097:WVP131102 H196633:H196638 JD196633:JD196638 SZ196633:SZ196638 ACV196633:ACV196638 AMR196633:AMR196638 AWN196633:AWN196638 BGJ196633:BGJ196638 BQF196633:BQF196638 CAB196633:CAB196638 CJX196633:CJX196638 CTT196633:CTT196638 DDP196633:DDP196638 DNL196633:DNL196638 DXH196633:DXH196638 EHD196633:EHD196638 EQZ196633:EQZ196638 FAV196633:FAV196638 FKR196633:FKR196638 FUN196633:FUN196638 GEJ196633:GEJ196638 GOF196633:GOF196638 GYB196633:GYB196638 HHX196633:HHX196638 HRT196633:HRT196638 IBP196633:IBP196638 ILL196633:ILL196638 IVH196633:IVH196638 JFD196633:JFD196638 JOZ196633:JOZ196638 JYV196633:JYV196638 KIR196633:KIR196638 KSN196633:KSN196638 LCJ196633:LCJ196638 LMF196633:LMF196638 LWB196633:LWB196638 MFX196633:MFX196638 MPT196633:MPT196638 MZP196633:MZP196638 NJL196633:NJL196638 NTH196633:NTH196638 ODD196633:ODD196638 OMZ196633:OMZ196638 OWV196633:OWV196638 PGR196633:PGR196638 PQN196633:PQN196638 QAJ196633:QAJ196638 QKF196633:QKF196638 QUB196633:QUB196638 RDX196633:RDX196638 RNT196633:RNT196638 RXP196633:RXP196638 SHL196633:SHL196638 SRH196633:SRH196638 TBD196633:TBD196638 TKZ196633:TKZ196638 TUV196633:TUV196638 UER196633:UER196638 UON196633:UON196638 UYJ196633:UYJ196638 VIF196633:VIF196638 VSB196633:VSB196638 WBX196633:WBX196638 WLT196633:WLT196638 WVP196633:WVP196638 H262169:H262174 JD262169:JD262174 SZ262169:SZ262174 ACV262169:ACV262174 AMR262169:AMR262174 AWN262169:AWN262174 BGJ262169:BGJ262174 BQF262169:BQF262174 CAB262169:CAB262174 CJX262169:CJX262174 CTT262169:CTT262174 DDP262169:DDP262174 DNL262169:DNL262174 DXH262169:DXH262174 EHD262169:EHD262174 EQZ262169:EQZ262174 FAV262169:FAV262174 FKR262169:FKR262174 FUN262169:FUN262174 GEJ262169:GEJ262174 GOF262169:GOF262174 GYB262169:GYB262174 HHX262169:HHX262174 HRT262169:HRT262174 IBP262169:IBP262174 ILL262169:ILL262174 IVH262169:IVH262174 JFD262169:JFD262174 JOZ262169:JOZ262174 JYV262169:JYV262174 KIR262169:KIR262174 KSN262169:KSN262174 LCJ262169:LCJ262174 LMF262169:LMF262174 LWB262169:LWB262174 MFX262169:MFX262174 MPT262169:MPT262174 MZP262169:MZP262174 NJL262169:NJL262174 NTH262169:NTH262174 ODD262169:ODD262174 OMZ262169:OMZ262174 OWV262169:OWV262174 PGR262169:PGR262174 PQN262169:PQN262174 QAJ262169:QAJ262174 QKF262169:QKF262174 QUB262169:QUB262174 RDX262169:RDX262174 RNT262169:RNT262174 RXP262169:RXP262174 SHL262169:SHL262174 SRH262169:SRH262174 TBD262169:TBD262174 TKZ262169:TKZ262174 TUV262169:TUV262174 UER262169:UER262174 UON262169:UON262174 UYJ262169:UYJ262174 VIF262169:VIF262174 VSB262169:VSB262174 WBX262169:WBX262174 WLT262169:WLT262174 WVP262169:WVP262174 H327705:H327710 JD327705:JD327710 SZ327705:SZ327710 ACV327705:ACV327710 AMR327705:AMR327710 AWN327705:AWN327710 BGJ327705:BGJ327710 BQF327705:BQF327710 CAB327705:CAB327710 CJX327705:CJX327710 CTT327705:CTT327710 DDP327705:DDP327710 DNL327705:DNL327710 DXH327705:DXH327710 EHD327705:EHD327710 EQZ327705:EQZ327710 FAV327705:FAV327710 FKR327705:FKR327710 FUN327705:FUN327710 GEJ327705:GEJ327710 GOF327705:GOF327710 GYB327705:GYB327710 HHX327705:HHX327710 HRT327705:HRT327710 IBP327705:IBP327710 ILL327705:ILL327710 IVH327705:IVH327710 JFD327705:JFD327710 JOZ327705:JOZ327710 JYV327705:JYV327710 KIR327705:KIR327710 KSN327705:KSN327710 LCJ327705:LCJ327710 LMF327705:LMF327710 LWB327705:LWB327710 MFX327705:MFX327710 MPT327705:MPT327710 MZP327705:MZP327710 NJL327705:NJL327710 NTH327705:NTH327710 ODD327705:ODD327710 OMZ327705:OMZ327710 OWV327705:OWV327710 PGR327705:PGR327710 PQN327705:PQN327710 QAJ327705:QAJ327710 QKF327705:QKF327710 QUB327705:QUB327710 RDX327705:RDX327710 RNT327705:RNT327710 RXP327705:RXP327710 SHL327705:SHL327710 SRH327705:SRH327710 TBD327705:TBD327710 TKZ327705:TKZ327710 TUV327705:TUV327710 UER327705:UER327710 UON327705:UON327710 UYJ327705:UYJ327710 VIF327705:VIF327710 VSB327705:VSB327710 WBX327705:WBX327710 WLT327705:WLT327710 WVP327705:WVP327710 H393241:H393246 JD393241:JD393246 SZ393241:SZ393246 ACV393241:ACV393246 AMR393241:AMR393246 AWN393241:AWN393246 BGJ393241:BGJ393246 BQF393241:BQF393246 CAB393241:CAB393246 CJX393241:CJX393246 CTT393241:CTT393246 DDP393241:DDP393246 DNL393241:DNL393246 DXH393241:DXH393246 EHD393241:EHD393246 EQZ393241:EQZ393246 FAV393241:FAV393246 FKR393241:FKR393246 FUN393241:FUN393246 GEJ393241:GEJ393246 GOF393241:GOF393246 GYB393241:GYB393246 HHX393241:HHX393246 HRT393241:HRT393246 IBP393241:IBP393246 ILL393241:ILL393246 IVH393241:IVH393246 JFD393241:JFD393246 JOZ393241:JOZ393246 JYV393241:JYV393246 KIR393241:KIR393246 KSN393241:KSN393246 LCJ393241:LCJ393246 LMF393241:LMF393246 LWB393241:LWB393246 MFX393241:MFX393246 MPT393241:MPT393246 MZP393241:MZP393246 NJL393241:NJL393246 NTH393241:NTH393246 ODD393241:ODD393246 OMZ393241:OMZ393246 OWV393241:OWV393246 PGR393241:PGR393246 PQN393241:PQN393246 QAJ393241:QAJ393246 QKF393241:QKF393246 QUB393241:QUB393246 RDX393241:RDX393246 RNT393241:RNT393246 RXP393241:RXP393246 SHL393241:SHL393246 SRH393241:SRH393246 TBD393241:TBD393246 TKZ393241:TKZ393246 TUV393241:TUV393246 UER393241:UER393246 UON393241:UON393246 UYJ393241:UYJ393246 VIF393241:VIF393246 VSB393241:VSB393246 WBX393241:WBX393246 WLT393241:WLT393246 WVP393241:WVP393246 H458777:H458782 JD458777:JD458782 SZ458777:SZ458782 ACV458777:ACV458782 AMR458777:AMR458782 AWN458777:AWN458782 BGJ458777:BGJ458782 BQF458777:BQF458782 CAB458777:CAB458782 CJX458777:CJX458782 CTT458777:CTT458782 DDP458777:DDP458782 DNL458777:DNL458782 DXH458777:DXH458782 EHD458777:EHD458782 EQZ458777:EQZ458782 FAV458777:FAV458782 FKR458777:FKR458782 FUN458777:FUN458782 GEJ458777:GEJ458782 GOF458777:GOF458782 GYB458777:GYB458782 HHX458777:HHX458782 HRT458777:HRT458782 IBP458777:IBP458782 ILL458777:ILL458782 IVH458777:IVH458782 JFD458777:JFD458782 JOZ458777:JOZ458782 JYV458777:JYV458782 KIR458777:KIR458782 KSN458777:KSN458782 LCJ458777:LCJ458782 LMF458777:LMF458782 LWB458777:LWB458782 MFX458777:MFX458782 MPT458777:MPT458782 MZP458777:MZP458782 NJL458777:NJL458782 NTH458777:NTH458782 ODD458777:ODD458782 OMZ458777:OMZ458782 OWV458777:OWV458782 PGR458777:PGR458782 PQN458777:PQN458782 QAJ458777:QAJ458782 QKF458777:QKF458782 QUB458777:QUB458782 RDX458777:RDX458782 RNT458777:RNT458782 RXP458777:RXP458782 SHL458777:SHL458782 SRH458777:SRH458782 TBD458777:TBD458782 TKZ458777:TKZ458782 TUV458777:TUV458782 UER458777:UER458782 UON458777:UON458782 UYJ458777:UYJ458782 VIF458777:VIF458782 VSB458777:VSB458782 WBX458777:WBX458782 WLT458777:WLT458782 WVP458777:WVP458782 H524313:H524318 JD524313:JD524318 SZ524313:SZ524318 ACV524313:ACV524318 AMR524313:AMR524318 AWN524313:AWN524318 BGJ524313:BGJ524318 BQF524313:BQF524318 CAB524313:CAB524318 CJX524313:CJX524318 CTT524313:CTT524318 DDP524313:DDP524318 DNL524313:DNL524318 DXH524313:DXH524318 EHD524313:EHD524318 EQZ524313:EQZ524318 FAV524313:FAV524318 FKR524313:FKR524318 FUN524313:FUN524318 GEJ524313:GEJ524318 GOF524313:GOF524318 GYB524313:GYB524318 HHX524313:HHX524318 HRT524313:HRT524318 IBP524313:IBP524318 ILL524313:ILL524318 IVH524313:IVH524318 JFD524313:JFD524318 JOZ524313:JOZ524318 JYV524313:JYV524318 KIR524313:KIR524318 KSN524313:KSN524318 LCJ524313:LCJ524318 LMF524313:LMF524318 LWB524313:LWB524318 MFX524313:MFX524318 MPT524313:MPT524318 MZP524313:MZP524318 NJL524313:NJL524318 NTH524313:NTH524318 ODD524313:ODD524318 OMZ524313:OMZ524318 OWV524313:OWV524318 PGR524313:PGR524318 PQN524313:PQN524318 QAJ524313:QAJ524318 QKF524313:QKF524318 QUB524313:QUB524318 RDX524313:RDX524318 RNT524313:RNT524318 RXP524313:RXP524318 SHL524313:SHL524318 SRH524313:SRH524318 TBD524313:TBD524318 TKZ524313:TKZ524318 TUV524313:TUV524318 UER524313:UER524318 UON524313:UON524318 UYJ524313:UYJ524318 VIF524313:VIF524318 VSB524313:VSB524318 WBX524313:WBX524318 WLT524313:WLT524318 WVP524313:WVP524318 H589849:H589854 JD589849:JD589854 SZ589849:SZ589854 ACV589849:ACV589854 AMR589849:AMR589854 AWN589849:AWN589854 BGJ589849:BGJ589854 BQF589849:BQF589854 CAB589849:CAB589854 CJX589849:CJX589854 CTT589849:CTT589854 DDP589849:DDP589854 DNL589849:DNL589854 DXH589849:DXH589854 EHD589849:EHD589854 EQZ589849:EQZ589854 FAV589849:FAV589854 FKR589849:FKR589854 FUN589849:FUN589854 GEJ589849:GEJ589854 GOF589849:GOF589854 GYB589849:GYB589854 HHX589849:HHX589854 HRT589849:HRT589854 IBP589849:IBP589854 ILL589849:ILL589854 IVH589849:IVH589854 JFD589849:JFD589854 JOZ589849:JOZ589854 JYV589849:JYV589854 KIR589849:KIR589854 KSN589849:KSN589854 LCJ589849:LCJ589854 LMF589849:LMF589854 LWB589849:LWB589854 MFX589849:MFX589854 MPT589849:MPT589854 MZP589849:MZP589854 NJL589849:NJL589854 NTH589849:NTH589854 ODD589849:ODD589854 OMZ589849:OMZ589854 OWV589849:OWV589854 PGR589849:PGR589854 PQN589849:PQN589854 QAJ589849:QAJ589854 QKF589849:QKF589854 QUB589849:QUB589854 RDX589849:RDX589854 RNT589849:RNT589854 RXP589849:RXP589854 SHL589849:SHL589854 SRH589849:SRH589854 TBD589849:TBD589854 TKZ589849:TKZ589854 TUV589849:TUV589854 UER589849:UER589854 UON589849:UON589854 UYJ589849:UYJ589854 VIF589849:VIF589854 VSB589849:VSB589854 WBX589849:WBX589854 WLT589849:WLT589854 WVP589849:WVP589854 H655385:H655390 JD655385:JD655390 SZ655385:SZ655390 ACV655385:ACV655390 AMR655385:AMR655390 AWN655385:AWN655390 BGJ655385:BGJ655390 BQF655385:BQF655390 CAB655385:CAB655390 CJX655385:CJX655390 CTT655385:CTT655390 DDP655385:DDP655390 DNL655385:DNL655390 DXH655385:DXH655390 EHD655385:EHD655390 EQZ655385:EQZ655390 FAV655385:FAV655390 FKR655385:FKR655390 FUN655385:FUN655390 GEJ655385:GEJ655390 GOF655385:GOF655390 GYB655385:GYB655390 HHX655385:HHX655390 HRT655385:HRT655390 IBP655385:IBP655390 ILL655385:ILL655390 IVH655385:IVH655390 JFD655385:JFD655390 JOZ655385:JOZ655390 JYV655385:JYV655390 KIR655385:KIR655390 KSN655385:KSN655390 LCJ655385:LCJ655390 LMF655385:LMF655390 LWB655385:LWB655390 MFX655385:MFX655390 MPT655385:MPT655390 MZP655385:MZP655390 NJL655385:NJL655390 NTH655385:NTH655390 ODD655385:ODD655390 OMZ655385:OMZ655390 OWV655385:OWV655390 PGR655385:PGR655390 PQN655385:PQN655390 QAJ655385:QAJ655390 QKF655385:QKF655390 QUB655385:QUB655390 RDX655385:RDX655390 RNT655385:RNT655390 RXP655385:RXP655390 SHL655385:SHL655390 SRH655385:SRH655390 TBD655385:TBD655390 TKZ655385:TKZ655390 TUV655385:TUV655390 UER655385:UER655390 UON655385:UON655390 UYJ655385:UYJ655390 VIF655385:VIF655390 VSB655385:VSB655390 WBX655385:WBX655390 WLT655385:WLT655390 WVP655385:WVP655390 H720921:H720926 JD720921:JD720926 SZ720921:SZ720926 ACV720921:ACV720926 AMR720921:AMR720926 AWN720921:AWN720926 BGJ720921:BGJ720926 BQF720921:BQF720926 CAB720921:CAB720926 CJX720921:CJX720926 CTT720921:CTT720926 DDP720921:DDP720926 DNL720921:DNL720926 DXH720921:DXH720926 EHD720921:EHD720926 EQZ720921:EQZ720926 FAV720921:FAV720926 FKR720921:FKR720926 FUN720921:FUN720926 GEJ720921:GEJ720926 GOF720921:GOF720926 GYB720921:GYB720926 HHX720921:HHX720926 HRT720921:HRT720926 IBP720921:IBP720926 ILL720921:ILL720926 IVH720921:IVH720926 JFD720921:JFD720926 JOZ720921:JOZ720926 JYV720921:JYV720926 KIR720921:KIR720926 KSN720921:KSN720926 LCJ720921:LCJ720926 LMF720921:LMF720926 LWB720921:LWB720926 MFX720921:MFX720926 MPT720921:MPT720926 MZP720921:MZP720926 NJL720921:NJL720926 NTH720921:NTH720926 ODD720921:ODD720926 OMZ720921:OMZ720926 OWV720921:OWV720926 PGR720921:PGR720926 PQN720921:PQN720926 QAJ720921:QAJ720926 QKF720921:QKF720926 QUB720921:QUB720926 RDX720921:RDX720926 RNT720921:RNT720926 RXP720921:RXP720926 SHL720921:SHL720926 SRH720921:SRH720926 TBD720921:TBD720926 TKZ720921:TKZ720926 TUV720921:TUV720926 UER720921:UER720926 UON720921:UON720926 UYJ720921:UYJ720926 VIF720921:VIF720926 VSB720921:VSB720926 WBX720921:WBX720926 WLT720921:WLT720926 WVP720921:WVP720926 H786457:H786462 JD786457:JD786462 SZ786457:SZ786462 ACV786457:ACV786462 AMR786457:AMR786462 AWN786457:AWN786462 BGJ786457:BGJ786462 BQF786457:BQF786462 CAB786457:CAB786462 CJX786457:CJX786462 CTT786457:CTT786462 DDP786457:DDP786462 DNL786457:DNL786462 DXH786457:DXH786462 EHD786457:EHD786462 EQZ786457:EQZ786462 FAV786457:FAV786462 FKR786457:FKR786462 FUN786457:FUN786462 GEJ786457:GEJ786462 GOF786457:GOF786462 GYB786457:GYB786462 HHX786457:HHX786462 HRT786457:HRT786462 IBP786457:IBP786462 ILL786457:ILL786462 IVH786457:IVH786462 JFD786457:JFD786462 JOZ786457:JOZ786462 JYV786457:JYV786462 KIR786457:KIR786462 KSN786457:KSN786462 LCJ786457:LCJ786462 LMF786457:LMF786462 LWB786457:LWB786462 MFX786457:MFX786462 MPT786457:MPT786462 MZP786457:MZP786462 NJL786457:NJL786462 NTH786457:NTH786462 ODD786457:ODD786462 OMZ786457:OMZ786462 OWV786457:OWV786462 PGR786457:PGR786462 PQN786457:PQN786462 QAJ786457:QAJ786462 QKF786457:QKF786462 QUB786457:QUB786462 RDX786457:RDX786462 RNT786457:RNT786462 RXP786457:RXP786462 SHL786457:SHL786462 SRH786457:SRH786462 TBD786457:TBD786462 TKZ786457:TKZ786462 TUV786457:TUV786462 UER786457:UER786462 UON786457:UON786462 UYJ786457:UYJ786462 VIF786457:VIF786462 VSB786457:VSB786462 WBX786457:WBX786462 WLT786457:WLT786462 WVP786457:WVP786462 H851993:H851998 JD851993:JD851998 SZ851993:SZ851998 ACV851993:ACV851998 AMR851993:AMR851998 AWN851993:AWN851998 BGJ851993:BGJ851998 BQF851993:BQF851998 CAB851993:CAB851998 CJX851993:CJX851998 CTT851993:CTT851998 DDP851993:DDP851998 DNL851993:DNL851998 DXH851993:DXH851998 EHD851993:EHD851998 EQZ851993:EQZ851998 FAV851993:FAV851998 FKR851993:FKR851998 FUN851993:FUN851998 GEJ851993:GEJ851998 GOF851993:GOF851998 GYB851993:GYB851998 HHX851993:HHX851998 HRT851993:HRT851998 IBP851993:IBP851998 ILL851993:ILL851998 IVH851993:IVH851998 JFD851993:JFD851998 JOZ851993:JOZ851998 JYV851993:JYV851998 KIR851993:KIR851998 KSN851993:KSN851998 LCJ851993:LCJ851998 LMF851993:LMF851998 LWB851993:LWB851998 MFX851993:MFX851998 MPT851993:MPT851998 MZP851993:MZP851998 NJL851993:NJL851998 NTH851993:NTH851998 ODD851993:ODD851998 OMZ851993:OMZ851998 OWV851993:OWV851998 PGR851993:PGR851998 PQN851993:PQN851998 QAJ851993:QAJ851998 QKF851993:QKF851998 QUB851993:QUB851998 RDX851993:RDX851998 RNT851993:RNT851998 RXP851993:RXP851998 SHL851993:SHL851998 SRH851993:SRH851998 TBD851993:TBD851998 TKZ851993:TKZ851998 TUV851993:TUV851998 UER851993:UER851998 UON851993:UON851998 UYJ851993:UYJ851998 VIF851993:VIF851998 VSB851993:VSB851998 WBX851993:WBX851998 WLT851993:WLT851998 WVP851993:WVP851998 H917529:H917534 JD917529:JD917534 SZ917529:SZ917534 ACV917529:ACV917534 AMR917529:AMR917534 AWN917529:AWN917534 BGJ917529:BGJ917534 BQF917529:BQF917534 CAB917529:CAB917534 CJX917529:CJX917534 CTT917529:CTT917534 DDP917529:DDP917534 DNL917529:DNL917534 DXH917529:DXH917534 EHD917529:EHD917534 EQZ917529:EQZ917534 FAV917529:FAV917534 FKR917529:FKR917534 FUN917529:FUN917534 GEJ917529:GEJ917534 GOF917529:GOF917534 GYB917529:GYB917534 HHX917529:HHX917534 HRT917529:HRT917534 IBP917529:IBP917534 ILL917529:ILL917534 IVH917529:IVH917534 JFD917529:JFD917534 JOZ917529:JOZ917534 JYV917529:JYV917534 KIR917529:KIR917534 KSN917529:KSN917534 LCJ917529:LCJ917534 LMF917529:LMF917534 LWB917529:LWB917534 MFX917529:MFX917534 MPT917529:MPT917534 MZP917529:MZP917534 NJL917529:NJL917534 NTH917529:NTH917534 ODD917529:ODD917534 OMZ917529:OMZ917534 OWV917529:OWV917534 PGR917529:PGR917534 PQN917529:PQN917534 QAJ917529:QAJ917534 QKF917529:QKF917534 QUB917529:QUB917534 RDX917529:RDX917534 RNT917529:RNT917534 RXP917529:RXP917534 SHL917529:SHL917534 SRH917529:SRH917534 TBD917529:TBD917534 TKZ917529:TKZ917534 TUV917529:TUV917534 UER917529:UER917534 UON917529:UON917534 UYJ917529:UYJ917534 VIF917529:VIF917534 VSB917529:VSB917534 WBX917529:WBX917534 WLT917529:WLT917534 WVP917529:WVP917534 H983065:H983070 JD983065:JD983070 SZ983065:SZ983070 ACV983065:ACV983070 AMR983065:AMR983070 AWN983065:AWN983070 BGJ983065:BGJ983070 BQF983065:BQF983070 CAB983065:CAB983070 CJX983065:CJX983070 CTT983065:CTT983070 DDP983065:DDP983070 DNL983065:DNL983070 DXH983065:DXH983070 EHD983065:EHD983070 EQZ983065:EQZ983070 FAV983065:FAV983070 FKR983065:FKR983070 FUN983065:FUN983070 GEJ983065:GEJ983070 GOF983065:GOF983070 GYB983065:GYB983070 HHX983065:HHX983070 HRT983065:HRT983070 IBP983065:IBP983070 ILL983065:ILL983070 IVH983065:IVH983070 JFD983065:JFD983070 JOZ983065:JOZ983070 JYV983065:JYV983070 KIR983065:KIR983070 KSN983065:KSN983070 LCJ983065:LCJ983070 LMF983065:LMF983070 LWB983065:LWB983070 MFX983065:MFX983070 MPT983065:MPT983070 MZP983065:MZP983070 NJL983065:NJL983070 NTH983065:NTH983070 ODD983065:ODD983070 OMZ983065:OMZ983070 OWV983065:OWV983070 PGR983065:PGR983070 PQN983065:PQN983070 QAJ983065:QAJ983070 QKF983065:QKF983070 QUB983065:QUB983070 RDX983065:RDX983070 RNT983065:RNT983070 RXP983065:RXP983070 SHL983065:SHL983070 SRH983065:SRH983070 TBD983065:TBD983070 TKZ983065:TKZ983070 TUV983065:TUV983070 UER983065:UER983070 UON983065:UON983070 UYJ983065:UYJ983070 VIF983065:VIF983070 VSB983065:VSB983070 WBX983065:WBX983070 WLT983065:WLT983070 WVP983065:WVP983070 H37">
      <formula1>$AH$4:$AH$6</formula1>
    </dataValidation>
    <dataValidation type="list" allowBlank="1" showInputMessage="1" showErrorMessage="1" sqref="H47:H48">
      <formula1>$AI$4:$AI$5</formula1>
    </dataValidation>
    <dataValidation type="list" allowBlank="1" showInputMessage="1" showErrorMessage="1" sqref="H25:H29">
      <formula1>#REF!</formula1>
    </dataValidation>
  </dataValidations>
  <printOptions horizontalCentered="1" verticalCentered="1"/>
  <pageMargins left="0.23622047244094491" right="0.15458333333333332" top="0.55118110236220474" bottom="0.39370078740157483" header="0" footer="0"/>
  <pageSetup scale="53" orientation="landscape" horizontalDpi="4294967294" verticalDpi="4294967295" r:id="rId1"/>
  <headerFooter alignWithMargins="0"/>
  <rowBreaks count="2" manualBreakCount="2">
    <brk id="49" max="17" man="1"/>
    <brk id="67" max="1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2.0 </vt:lpstr>
      <vt:lpstr>'PLAN DE ACCION 2.0 '!Área_de_impresión</vt:lpstr>
      <vt:lpstr>'PLAN DE ACCION 2.0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Jhon Alexander Ibañez Amaya</cp:lastModifiedBy>
  <cp:lastPrinted>2019-09-24T14:08:16Z</cp:lastPrinted>
  <dcterms:created xsi:type="dcterms:W3CDTF">2004-03-09T16:42:53Z</dcterms:created>
  <dcterms:modified xsi:type="dcterms:W3CDTF">2019-09-24T14:10:48Z</dcterms:modified>
</cp:coreProperties>
</file>